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4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xml"/>
  <Override PartName="/xl/charts/chart49.xml" ContentType="application/vnd.openxmlformats-officedocument.drawingml.chart+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C:\PAS Mission 5_June 2025\Q GDP-P worksheets\"/>
    </mc:Choice>
  </mc:AlternateContent>
  <xr:revisionPtr revIDLastSave="0" documentId="13_ncr:1_{FD6CCE00-9EB2-4ACD-95D5-0FFF66837C92}" xr6:coauthVersionLast="47" xr6:coauthVersionMax="47" xr10:uidLastSave="{00000000-0000-0000-0000-000000000000}"/>
  <bookViews>
    <workbookView xWindow="-108" yWindow="-108" windowWidth="23256" windowHeight="12456" firstSheet="48" activeTab="3"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Percentage of GVA" sheetId="110" r:id="rId22"/>
    <sheet name="Shares Percent 2025Q1" sheetId="123" r:id="rId23"/>
    <sheet name="Shares Percent 2025Q2" sheetId="124" r:id="rId24"/>
    <sheet name="A1 current gdp_all" sheetId="24" r:id="rId25"/>
    <sheet name="A2 current gdp_agric" sheetId="29" r:id="rId26"/>
    <sheet name="A3 current gdp_industry" sheetId="30" r:id="rId27"/>
    <sheet name="A4 current gdp_service" sheetId="31" r:id="rId28"/>
    <sheet name="Y-Y GR 2025Q1" sheetId="121" r:id="rId29"/>
    <sheet name="Y-Y GR 2025Q2" sheetId="122" r:id="rId30"/>
    <sheet name="A5 constant gdp_all" sheetId="76" r:id="rId31"/>
    <sheet name="Sheet7" sheetId="105" state="hidden" r:id="rId32"/>
    <sheet name="A6 Deflators" sheetId="90" r:id="rId33"/>
    <sheet name="Sheet3" sheetId="100" state="hidden" r:id="rId34"/>
    <sheet name="Sheet5" sheetId="102" state="hidden" r:id="rId35"/>
    <sheet name="Sheet4" sheetId="103" state="hidden" r:id="rId36"/>
    <sheet name="32d" sheetId="93" state="hidden" r:id="rId37"/>
    <sheet name="A7a constant gdp_Agric" sheetId="77" r:id="rId38"/>
    <sheet name="A7bconstant gdp_Agric Structure" sheetId="117" r:id="rId39"/>
    <sheet name="A8a Y on Y growth rate agric" sheetId="79" r:id="rId40"/>
    <sheet name="A8b Y on Y contribution agric" sheetId="107" r:id="rId41"/>
    <sheet name="A9a constant gdp  industry" sheetId="80" r:id="rId42"/>
    <sheet name="33d" sheetId="94" state="hidden" r:id="rId43"/>
    <sheet name="A9b GDP KP  industry structure" sheetId="116" r:id="rId44"/>
    <sheet name="10a Y on Y growth rate industry" sheetId="82" r:id="rId45"/>
    <sheet name="10b Y on Y contribut industry" sheetId="108" r:id="rId46"/>
    <sheet name="11a constant gpd  services" sheetId="83" r:id="rId47"/>
    <sheet name="34d" sheetId="95" state="hidden" r:id="rId48"/>
    <sheet name="11b GDP KP  serv. structur" sheetId="115" r:id="rId49"/>
    <sheet name="12a Y on Y GR services" sheetId="85" r:id="rId50"/>
    <sheet name="12b Y on Y contribut services" sheetId="109" r:id="rId51"/>
    <sheet name="Tsum2" sheetId="25" state="hidden" r:id="rId52"/>
  </sheets>
  <externalReferences>
    <externalReference r:id="rId53"/>
  </externalReferences>
  <definedNames>
    <definedName name="___SH2" localSheetId="44">#REF!</definedName>
    <definedName name="___SH2" localSheetId="45">#REF!</definedName>
    <definedName name="___SH2" localSheetId="24">#REF!</definedName>
    <definedName name="___SH2" localSheetId="30">#REF!</definedName>
    <definedName name="___SH2" localSheetId="32">#REF!</definedName>
    <definedName name="___SH2" localSheetId="39">#REF!</definedName>
    <definedName name="___SH2" localSheetId="40">#REF!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1">#REF!</definedName>
    <definedName name="___SH2">#REF!</definedName>
    <definedName name="__SH2" localSheetId="44">#REF!</definedName>
    <definedName name="__SH2" localSheetId="45">#REF!</definedName>
    <definedName name="__SH2" localSheetId="24">#REF!</definedName>
    <definedName name="__SH2" localSheetId="30">#REF!</definedName>
    <definedName name="__SH2" localSheetId="32">#REF!</definedName>
    <definedName name="__SH2" localSheetId="39">#REF!</definedName>
    <definedName name="__SH2" localSheetId="40">#REF!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1">#REF!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44" hidden="1">#REF!</definedName>
    <definedName name="_Fill" localSheetId="45" hidden="1">#REF!</definedName>
    <definedName name="_Fill" localSheetId="24" hidden="1">#REF!</definedName>
    <definedName name="_Fill" localSheetId="30" hidden="1">#REF!</definedName>
    <definedName name="_Fill" localSheetId="32" hidden="1">#REF!</definedName>
    <definedName name="_Fill" localSheetId="39" hidden="1">#REF!</definedName>
    <definedName name="_Fill" localSheetId="40"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1" hidden="1">#REF!</definedName>
    <definedName name="_Fill" hidden="1">#REF!</definedName>
    <definedName name="_Key1" localSheetId="44" hidden="1">#REF!</definedName>
    <definedName name="_Key1" localSheetId="45" hidden="1">#REF!</definedName>
    <definedName name="_Key1" localSheetId="24" hidden="1">#REF!</definedName>
    <definedName name="_Key1" localSheetId="30" hidden="1">#REF!</definedName>
    <definedName name="_Key1" localSheetId="32" hidden="1">#REF!</definedName>
    <definedName name="_Key1" localSheetId="39" hidden="1">#REF!</definedName>
    <definedName name="_Key1" localSheetId="40"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1" hidden="1">#REF!</definedName>
    <definedName name="_Key1" hidden="1">#REF!</definedName>
    <definedName name="_Order1" hidden="1">255</definedName>
    <definedName name="_Regression_Out" localSheetId="44" hidden="1">#REF!</definedName>
    <definedName name="_Regression_Out" localSheetId="45" hidden="1">#REF!</definedName>
    <definedName name="_Regression_Out" localSheetId="24" hidden="1">#REF!</definedName>
    <definedName name="_Regression_Out" localSheetId="30" hidden="1">#REF!</definedName>
    <definedName name="_Regression_Out" localSheetId="32" hidden="1">#REF!</definedName>
    <definedName name="_Regression_Out" localSheetId="39" hidden="1">#REF!</definedName>
    <definedName name="_Regression_Out" localSheetId="40"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1" hidden="1">#REF!</definedName>
    <definedName name="_Regression_Out" hidden="1">#REF!</definedName>
    <definedName name="_Regression_X" localSheetId="44" hidden="1">#REF!</definedName>
    <definedName name="_Regression_X" localSheetId="45" hidden="1">#REF!</definedName>
    <definedName name="_Regression_X" localSheetId="24" hidden="1">#REF!</definedName>
    <definedName name="_Regression_X" localSheetId="30" hidden="1">#REF!</definedName>
    <definedName name="_Regression_X" localSheetId="32" hidden="1">#REF!</definedName>
    <definedName name="_Regression_X" localSheetId="39" hidden="1">#REF!</definedName>
    <definedName name="_Regression_X" localSheetId="40"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1" hidden="1">#REF!</definedName>
    <definedName name="_Regression_X" hidden="1">#REF!</definedName>
    <definedName name="_Regression_Y" localSheetId="44" hidden="1">#REF!</definedName>
    <definedName name="_Regression_Y" localSheetId="45" hidden="1">#REF!</definedName>
    <definedName name="_Regression_Y" localSheetId="24" hidden="1">#REF!</definedName>
    <definedName name="_Regression_Y" localSheetId="30" hidden="1">#REF!</definedName>
    <definedName name="_Regression_Y" localSheetId="32" hidden="1">#REF!</definedName>
    <definedName name="_Regression_Y" localSheetId="39" hidden="1">#REF!</definedName>
    <definedName name="_Regression_Y" localSheetId="40"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1" hidden="1">#REF!</definedName>
    <definedName name="_Regression_Y" hidden="1">#REF!</definedName>
    <definedName name="_SH2" localSheetId="44">#REF!</definedName>
    <definedName name="_SH2" localSheetId="45">#REF!</definedName>
    <definedName name="_SH2" localSheetId="24">#REF!</definedName>
    <definedName name="_SH2" localSheetId="30">#REF!</definedName>
    <definedName name="_SH2" localSheetId="32">#REF!</definedName>
    <definedName name="_SH2" localSheetId="39">#REF!</definedName>
    <definedName name="_SH2" localSheetId="40">#REF!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1">#REF!</definedName>
    <definedName name="_SH2">#REF!</definedName>
    <definedName name="_Sort" localSheetId="44" hidden="1">#REF!</definedName>
    <definedName name="_Sort" localSheetId="45" hidden="1">#REF!</definedName>
    <definedName name="_Sort" localSheetId="24" hidden="1">#REF!</definedName>
    <definedName name="_Sort" localSheetId="30" hidden="1">#REF!</definedName>
    <definedName name="_Sort" localSheetId="32" hidden="1">#REF!</definedName>
    <definedName name="_Sort" localSheetId="39" hidden="1">#REF!</definedName>
    <definedName name="_Sort" localSheetId="40"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1" hidden="1">#REF!</definedName>
    <definedName name="_Sort" hidden="1">#REF!</definedName>
    <definedName name="a" localSheetId="44">#REF!</definedName>
    <definedName name="a" localSheetId="45">#REF!</definedName>
    <definedName name="a" localSheetId="24">#REF!</definedName>
    <definedName name="a" localSheetId="30">#REF!</definedName>
    <definedName name="a" localSheetId="32">#REF!</definedName>
    <definedName name="a" localSheetId="39">#REF!</definedName>
    <definedName name="a" localSheetId="40">#REF!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1">#REF!</definedName>
    <definedName name="a">#REF!</definedName>
    <definedName name="Address" localSheetId="44">#REF!</definedName>
    <definedName name="Address" localSheetId="45">#REF!</definedName>
    <definedName name="Address" localSheetId="24">#REF!</definedName>
    <definedName name="Address" localSheetId="30">#REF!</definedName>
    <definedName name="Address" localSheetId="32">#REF!</definedName>
    <definedName name="Address" localSheetId="39">#REF!</definedName>
    <definedName name="Address" localSheetId="40">#REF!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1">#REF!</definedName>
    <definedName name="Address">#REF!</definedName>
    <definedName name="all" localSheetId="44">#REF!</definedName>
    <definedName name="all" localSheetId="45">#REF!</definedName>
    <definedName name="all" localSheetId="24">#REF!</definedName>
    <definedName name="all" localSheetId="30">#REF!</definedName>
    <definedName name="all" localSheetId="32">#REF!</definedName>
    <definedName name="all" localSheetId="39">#REF!</definedName>
    <definedName name="all" localSheetId="40">#REF!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1">#REF!</definedName>
    <definedName name="all">#REF!</definedName>
    <definedName name="City" localSheetId="44">#REF!</definedName>
    <definedName name="City" localSheetId="45">#REF!</definedName>
    <definedName name="City" localSheetId="24">#REF!</definedName>
    <definedName name="City" localSheetId="30">#REF!</definedName>
    <definedName name="City" localSheetId="32">#REF!</definedName>
    <definedName name="City" localSheetId="39">#REF!</definedName>
    <definedName name="City" localSheetId="40">#REF!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1">#REF!</definedName>
    <definedName name="City">#REF!</definedName>
    <definedName name="Code" localSheetId="44" hidden="1">#REF!</definedName>
    <definedName name="Code" localSheetId="45" hidden="1">#REF!</definedName>
    <definedName name="Code" localSheetId="24" hidden="1">#REF!</definedName>
    <definedName name="Code" localSheetId="30" hidden="1">#REF!</definedName>
    <definedName name="Code" localSheetId="32" hidden="1">#REF!</definedName>
    <definedName name="Code" localSheetId="39" hidden="1">#REF!</definedName>
    <definedName name="Code" localSheetId="40"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1" hidden="1">#REF!</definedName>
    <definedName name="Code" hidden="1">#REF!</definedName>
    <definedName name="Company" localSheetId="44">#REF!</definedName>
    <definedName name="Company" localSheetId="45">#REF!</definedName>
    <definedName name="Company" localSheetId="24">#REF!</definedName>
    <definedName name="Company" localSheetId="30">#REF!</definedName>
    <definedName name="Company" localSheetId="32">#REF!</definedName>
    <definedName name="Company" localSheetId="39">#REF!</definedName>
    <definedName name="Company" localSheetId="40">#REF!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1">#REF!</definedName>
    <definedName name="Company">#REF!</definedName>
    <definedName name="Country" localSheetId="44">#REF!</definedName>
    <definedName name="Country" localSheetId="45">#REF!</definedName>
    <definedName name="Country" localSheetId="24">#REF!</definedName>
    <definedName name="Country" localSheetId="30">#REF!</definedName>
    <definedName name="Country" localSheetId="32">#REF!</definedName>
    <definedName name="Country" localSheetId="39">#REF!</definedName>
    <definedName name="Country" localSheetId="40">#REF!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1">#REF!</definedName>
    <definedName name="Country">#REF!</definedName>
    <definedName name="data" localSheetId="44">#REF!</definedName>
    <definedName name="data" localSheetId="45">#REF!</definedName>
    <definedName name="data" localSheetId="24">#REF!</definedName>
    <definedName name="data" localSheetId="30">#REF!</definedName>
    <definedName name="data" localSheetId="32">#REF!</definedName>
    <definedName name="data" localSheetId="39">#REF!</definedName>
    <definedName name="data" localSheetId="40">#REF!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1">#REF!</definedName>
    <definedName name="data">#REF!</definedName>
    <definedName name="data1" localSheetId="44" hidden="1">#REF!</definedName>
    <definedName name="data1" localSheetId="45" hidden="1">#REF!</definedName>
    <definedName name="data1" localSheetId="24" hidden="1">#REF!</definedName>
    <definedName name="data1" localSheetId="30" hidden="1">#REF!</definedName>
    <definedName name="data1" localSheetId="32" hidden="1">#REF!</definedName>
    <definedName name="data1" localSheetId="39" hidden="1">#REF!</definedName>
    <definedName name="data1" localSheetId="40"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1" hidden="1">#REF!</definedName>
    <definedName name="data1" hidden="1">#REF!</definedName>
    <definedName name="data2" localSheetId="44" hidden="1">#REF!</definedName>
    <definedName name="data2" localSheetId="45" hidden="1">#REF!</definedName>
    <definedName name="data2" localSheetId="24" hidden="1">#REF!</definedName>
    <definedName name="data2" localSheetId="30" hidden="1">#REF!</definedName>
    <definedName name="data2" localSheetId="32" hidden="1">#REF!</definedName>
    <definedName name="data2" localSheetId="39" hidden="1">#REF!</definedName>
    <definedName name="data2" localSheetId="40"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1" hidden="1">#REF!</definedName>
    <definedName name="data2" hidden="1">#REF!</definedName>
    <definedName name="data3" localSheetId="44" hidden="1">#REF!</definedName>
    <definedName name="data3" localSheetId="45" hidden="1">#REF!</definedName>
    <definedName name="data3" localSheetId="24" hidden="1">#REF!</definedName>
    <definedName name="data3" localSheetId="30" hidden="1">#REF!</definedName>
    <definedName name="data3" localSheetId="32" hidden="1">#REF!</definedName>
    <definedName name="data3" localSheetId="39" hidden="1">#REF!</definedName>
    <definedName name="data3" localSheetId="40"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1" hidden="1">#REF!</definedName>
    <definedName name="data3" hidden="1">#REF!</definedName>
    <definedName name="DEPOSIT" localSheetId="44">#REF!</definedName>
    <definedName name="DEPOSIT" localSheetId="45">#REF!</definedName>
    <definedName name="DEPOSIT" localSheetId="24">#REF!</definedName>
    <definedName name="DEPOSIT" localSheetId="30">#REF!</definedName>
    <definedName name="DEPOSIT" localSheetId="32">#REF!</definedName>
    <definedName name="DEPOSIT" localSheetId="39">#REF!</definedName>
    <definedName name="DEPOSIT" localSheetId="40">#REF!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1">#REF!</definedName>
    <definedName name="DEPOSIT">#REF!</definedName>
    <definedName name="diff" localSheetId="44">#REF!</definedName>
    <definedName name="diff" localSheetId="45">#REF!</definedName>
    <definedName name="diff" localSheetId="24">#REF!</definedName>
    <definedName name="diff" localSheetId="30">#REF!</definedName>
    <definedName name="diff" localSheetId="32">#REF!</definedName>
    <definedName name="diff" localSheetId="39">#REF!</definedName>
    <definedName name="diff" localSheetId="40">#REF!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1">#REF!</definedName>
    <definedName name="diff">#REF!</definedName>
    <definedName name="Discount" localSheetId="44" hidden="1">#REF!</definedName>
    <definedName name="Discount" localSheetId="45" hidden="1">#REF!</definedName>
    <definedName name="Discount" localSheetId="24" hidden="1">#REF!</definedName>
    <definedName name="Discount" localSheetId="30" hidden="1">#REF!</definedName>
    <definedName name="Discount" localSheetId="32" hidden="1">#REF!</definedName>
    <definedName name="Discount" localSheetId="39" hidden="1">#REF!</definedName>
    <definedName name="Discount" localSheetId="40"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1" hidden="1">#REF!</definedName>
    <definedName name="Discount" hidden="1">#REF!</definedName>
    <definedName name="display_area_2" localSheetId="44" hidden="1">#REF!</definedName>
    <definedName name="display_area_2" localSheetId="45" hidden="1">#REF!</definedName>
    <definedName name="display_area_2" localSheetId="24" hidden="1">#REF!</definedName>
    <definedName name="display_area_2" localSheetId="30" hidden="1">#REF!</definedName>
    <definedName name="display_area_2" localSheetId="32" hidden="1">#REF!</definedName>
    <definedName name="display_area_2" localSheetId="39" hidden="1">#REF!</definedName>
    <definedName name="display_area_2" localSheetId="40"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1" hidden="1">#REF!</definedName>
    <definedName name="display_area_2" hidden="1">#REF!</definedName>
    <definedName name="Email" localSheetId="44">#REF!</definedName>
    <definedName name="Email" localSheetId="45">#REF!</definedName>
    <definedName name="Email" localSheetId="24">#REF!</definedName>
    <definedName name="Email" localSheetId="30">#REF!</definedName>
    <definedName name="Email" localSheetId="32">#REF!</definedName>
    <definedName name="Email" localSheetId="39">#REF!</definedName>
    <definedName name="Email" localSheetId="40">#REF!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1">#REF!</definedName>
    <definedName name="Email">#REF!</definedName>
    <definedName name="ext" localSheetId="44">#REF!</definedName>
    <definedName name="ext" localSheetId="45">#REF!</definedName>
    <definedName name="ext" localSheetId="24">#REF!</definedName>
    <definedName name="ext" localSheetId="30">#REF!</definedName>
    <definedName name="ext" localSheetId="32">#REF!</definedName>
    <definedName name="ext" localSheetId="39">#REF!</definedName>
    <definedName name="ext" localSheetId="40">#REF!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1">#REF!</definedName>
    <definedName name="ext">#REF!</definedName>
    <definedName name="Fax" localSheetId="44">#REF!</definedName>
    <definedName name="Fax" localSheetId="45">#REF!</definedName>
    <definedName name="Fax" localSheetId="24">#REF!</definedName>
    <definedName name="Fax" localSheetId="30">#REF!</definedName>
    <definedName name="Fax" localSheetId="32">#REF!</definedName>
    <definedName name="Fax" localSheetId="39">#REF!</definedName>
    <definedName name="Fax" localSheetId="40">#REF!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1">#REF!</definedName>
    <definedName name="Fax">#REF!</definedName>
    <definedName name="FCode" localSheetId="44" hidden="1">#REF!</definedName>
    <definedName name="FCode" localSheetId="45" hidden="1">#REF!</definedName>
    <definedName name="FCode" localSheetId="24" hidden="1">#REF!</definedName>
    <definedName name="FCode" localSheetId="30" hidden="1">#REF!</definedName>
    <definedName name="FCode" localSheetId="32" hidden="1">#REF!</definedName>
    <definedName name="FCode" localSheetId="39" hidden="1">#REF!</definedName>
    <definedName name="FCode" localSheetId="40"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1" hidden="1">#REF!</definedName>
    <definedName name="FCode" hidden="1">#REF!</definedName>
    <definedName name="FIFTYLARGE" localSheetId="44">#REF!</definedName>
    <definedName name="FIFTYLARGE" localSheetId="45">#REF!</definedName>
    <definedName name="FIFTYLARGE" localSheetId="24">#REF!</definedName>
    <definedName name="FIFTYLARGE" localSheetId="30">#REF!</definedName>
    <definedName name="FIFTYLARGE" localSheetId="32">#REF!</definedName>
    <definedName name="FIFTYLARGE" localSheetId="39">#REF!</definedName>
    <definedName name="FIFTYLARGE" localSheetId="40">#REF!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1">#REF!</definedName>
    <definedName name="FIFTYLARGE">#REF!</definedName>
    <definedName name="fr" localSheetId="44">#REF!</definedName>
    <definedName name="fr" localSheetId="45">#REF!</definedName>
    <definedName name="fr" localSheetId="24">#REF!</definedName>
    <definedName name="fr" localSheetId="30">#REF!</definedName>
    <definedName name="fr" localSheetId="32">#REF!</definedName>
    <definedName name="fr" localSheetId="39">#REF!</definedName>
    <definedName name="fr" localSheetId="40">#REF!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1">#REF!</definedName>
    <definedName name="fr">#REF!</definedName>
    <definedName name="HiddenRows" localSheetId="44" hidden="1">#REF!</definedName>
    <definedName name="HiddenRows" localSheetId="45" hidden="1">#REF!</definedName>
    <definedName name="HiddenRows" localSheetId="24" hidden="1">#REF!</definedName>
    <definedName name="HiddenRows" localSheetId="30" hidden="1">#REF!</definedName>
    <definedName name="HiddenRows" localSheetId="32" hidden="1">#REF!</definedName>
    <definedName name="HiddenRows" localSheetId="39" hidden="1">#REF!</definedName>
    <definedName name="HiddenRows" localSheetId="40"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1" hidden="1">#REF!</definedName>
    <definedName name="HiddenRows" hidden="1">#REF!</definedName>
    <definedName name="kafui" localSheetId="44">#REF!</definedName>
    <definedName name="kafui" localSheetId="45">#REF!</definedName>
    <definedName name="kafui" localSheetId="24">#REF!</definedName>
    <definedName name="kafui" localSheetId="30">#REF!</definedName>
    <definedName name="kafui" localSheetId="32">#REF!</definedName>
    <definedName name="kafui" localSheetId="39">#REF!</definedName>
    <definedName name="kafui" localSheetId="40">#REF!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1">#REF!</definedName>
    <definedName name="kafui">#REF!</definedName>
    <definedName name="latest1998" localSheetId="44">#REF!</definedName>
    <definedName name="latest1998" localSheetId="45">#REF!</definedName>
    <definedName name="latest1998" localSheetId="24">#REF!</definedName>
    <definedName name="latest1998" localSheetId="30">#REF!</definedName>
    <definedName name="latest1998" localSheetId="32">#REF!</definedName>
    <definedName name="latest1998" localSheetId="39">#REF!</definedName>
    <definedName name="latest1998" localSheetId="40">#REF!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1">#REF!</definedName>
    <definedName name="latest1998">#REF!</definedName>
    <definedName name="LOANS" localSheetId="44">#REF!</definedName>
    <definedName name="LOANS" localSheetId="45">#REF!</definedName>
    <definedName name="LOANS" localSheetId="24">#REF!</definedName>
    <definedName name="LOANS" localSheetId="30">#REF!</definedName>
    <definedName name="LOANS" localSheetId="32">#REF!</definedName>
    <definedName name="LOANS" localSheetId="39">#REF!</definedName>
    <definedName name="LOANS" localSheetId="40">#REF!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1">#REF!</definedName>
    <definedName name="LOANS">#REF!</definedName>
    <definedName name="Name" localSheetId="44">#REF!</definedName>
    <definedName name="Name" localSheetId="45">#REF!</definedName>
    <definedName name="Name" localSheetId="24">#REF!</definedName>
    <definedName name="Name" localSheetId="30">#REF!</definedName>
    <definedName name="Name" localSheetId="32">#REF!</definedName>
    <definedName name="Name" localSheetId="39">#REF!</definedName>
    <definedName name="Name" localSheetId="40">#REF!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1">#REF!</definedName>
    <definedName name="Name">#REF!</definedName>
    <definedName name="OrderTable" localSheetId="44" hidden="1">#REF!</definedName>
    <definedName name="OrderTable" localSheetId="45" hidden="1">#REF!</definedName>
    <definedName name="OrderTable" localSheetId="24" hidden="1">#REF!</definedName>
    <definedName name="OrderTable" localSheetId="30" hidden="1">#REF!</definedName>
    <definedName name="OrderTable" localSheetId="32" hidden="1">#REF!</definedName>
    <definedName name="OrderTable" localSheetId="39" hidden="1">#REF!</definedName>
    <definedName name="OrderTable" localSheetId="40"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1" hidden="1">#REF!</definedName>
    <definedName name="OrderTable" hidden="1">#REF!</definedName>
    <definedName name="OWNERSHIP" localSheetId="44">#REF!</definedName>
    <definedName name="OWNERSHIP" localSheetId="45">#REF!</definedName>
    <definedName name="OWNERSHIP" localSheetId="24">#REF!</definedName>
    <definedName name="OWNERSHIP" localSheetId="30">#REF!</definedName>
    <definedName name="OWNERSHIP" localSheetId="32">#REF!</definedName>
    <definedName name="OWNERSHIP" localSheetId="39">#REF!</definedName>
    <definedName name="OWNERSHIP" localSheetId="40">#REF!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1">#REF!</definedName>
    <definedName name="OWNERSHIP">#REF!</definedName>
    <definedName name="Phone" localSheetId="44">#REF!</definedName>
    <definedName name="Phone" localSheetId="45">#REF!</definedName>
    <definedName name="Phone" localSheetId="24">#REF!</definedName>
    <definedName name="Phone" localSheetId="30">#REF!</definedName>
    <definedName name="Phone" localSheetId="32">#REF!</definedName>
    <definedName name="Phone" localSheetId="39">#REF!</definedName>
    <definedName name="Phone" localSheetId="40">#REF!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1">#REF!</definedName>
    <definedName name="Phone">#REF!</definedName>
    <definedName name="print" localSheetId="44">#REF!</definedName>
    <definedName name="print" localSheetId="45">#REF!</definedName>
    <definedName name="print" localSheetId="24">#REF!</definedName>
    <definedName name="print" localSheetId="30">#REF!</definedName>
    <definedName name="print" localSheetId="32">#REF!</definedName>
    <definedName name="print" localSheetId="39">#REF!</definedName>
    <definedName name="print" localSheetId="40">#REF!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1">#REF!</definedName>
    <definedName name="print">#REF!</definedName>
    <definedName name="_xlnm.Print_Area" localSheetId="44">'10a Y on Y growth rate industry'!$A$1:$I$39</definedName>
    <definedName name="_xlnm.Print_Area" localSheetId="45">'10b Y on Y contribut industry'!$A$1:$I$39</definedName>
    <definedName name="_xlnm.Print_Area" localSheetId="36">'32d'!$A$1:$H$28</definedName>
    <definedName name="_xlnm.Print_Area" localSheetId="24">'A1 current gdp_all'!$A$1:$K$43</definedName>
    <definedName name="_xlnm.Print_Area" localSheetId="25">'A2 current gdp_agric'!$A$1:$I$39</definedName>
    <definedName name="_xlnm.Print_Area" localSheetId="26">'A3 current gdp_industry'!$A$1:$I$39</definedName>
    <definedName name="_xlnm.Print_Area" localSheetId="27">'A4 current gdp_service'!$A$1:$N$39</definedName>
    <definedName name="_xlnm.Print_Area" localSheetId="30">'A5 constant gdp_all'!$A$1:$N$39</definedName>
    <definedName name="_xlnm.Print_Area" localSheetId="32">'A6 Deflators'!$A$1:$K$39</definedName>
    <definedName name="_xlnm.Print_Area" localSheetId="37">'A7a constant gdp_Agric'!$A$1:$I$39</definedName>
    <definedName name="_xlnm.Print_Area" localSheetId="38">'A7bconstant gdp_Agric Structure'!$A$1:$I$39</definedName>
    <definedName name="_xlnm.Print_Area" localSheetId="39">'A8a Y on Y growth rate agric'!$A$1:$I$39</definedName>
    <definedName name="_xlnm.Print_Area" localSheetId="40">'A8b Y on Y contribution agric'!$A$1:$I$39</definedName>
    <definedName name="_xlnm.Print_Area" localSheetId="41">'A9a constant gdp  industry'!$A$1:$I$42</definedName>
    <definedName name="_xlnm.Print_Area" localSheetId="43">'A9b GDP KP  industry structure'!$A$1:$I$54</definedName>
    <definedName name="_xlnm.Print_Area" localSheetId="0">COVER!$A$1:$I$39</definedName>
    <definedName name="_xlnm.Print_Area" localSheetId="2">notes!$A$1:$D$34</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1">Tsum2!$A$1:$P$33</definedName>
    <definedName name="_xlnm.Print_Area">#REF!</definedName>
    <definedName name="PRINT_AREA_MI" localSheetId="44">#REF!</definedName>
    <definedName name="PRINT_AREA_MI" localSheetId="45">#REF!</definedName>
    <definedName name="PRINT_AREA_MI" localSheetId="24">#REF!</definedName>
    <definedName name="PRINT_AREA_MI" localSheetId="30">#REF!</definedName>
    <definedName name="PRINT_AREA_MI" localSheetId="32">#REF!</definedName>
    <definedName name="PRINT_AREA_MI" localSheetId="39">#REF!</definedName>
    <definedName name="PRINT_AREA_MI" localSheetId="40">#REF!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1">#REF!</definedName>
    <definedName name="PRINT_AREA_MI">#REF!</definedName>
    <definedName name="Print_Areaq56" localSheetId="44">#REF!</definedName>
    <definedName name="Print_Areaq56" localSheetId="45">#REF!</definedName>
    <definedName name="Print_Areaq56" localSheetId="24">#REF!</definedName>
    <definedName name="Print_Areaq56" localSheetId="30">#REF!</definedName>
    <definedName name="Print_Areaq56" localSheetId="32">#REF!</definedName>
    <definedName name="Print_Areaq56" localSheetId="39">#REF!</definedName>
    <definedName name="Print_Areaq56" localSheetId="40">#REF!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1">#REF!</definedName>
    <definedName name="Print_Areaq56">#REF!</definedName>
    <definedName name="_xlnm.Print_Titles" localSheetId="44">'10a Y on Y growth rate industry'!$1:$3</definedName>
    <definedName name="_xlnm.Print_Titles" localSheetId="45">'10b Y on Y contribut industry'!$1:$3</definedName>
    <definedName name="_xlnm.Print_Titles" localSheetId="46">'11a constant gpd  services'!$1:$3</definedName>
    <definedName name="_xlnm.Print_Titles" localSheetId="48">'11b GDP KP  serv. structur'!$1:$3</definedName>
    <definedName name="_xlnm.Print_Titles" localSheetId="49">'12a Y on Y GR services'!$1:$3</definedName>
    <definedName name="_xlnm.Print_Titles" localSheetId="50">'12b Y on Y contribut services'!$1:$3</definedName>
    <definedName name="_xlnm.Print_Titles" localSheetId="24">'A1 current gdp_all'!$1:$3</definedName>
    <definedName name="_xlnm.Print_Titles" localSheetId="25">'A2 current gdp_agric'!$1:$3</definedName>
    <definedName name="_xlnm.Print_Titles" localSheetId="26">'A3 current gdp_industry'!$1:$3</definedName>
    <definedName name="_xlnm.Print_Titles" localSheetId="27">'A4 current gdp_service'!$1:$3</definedName>
    <definedName name="_xlnm.Print_Titles" localSheetId="30">'A5 constant gdp_all'!$1:$3</definedName>
    <definedName name="_xlnm.Print_Titles" localSheetId="32">'A6 Deflators'!$1:$3</definedName>
    <definedName name="_xlnm.Print_Titles" localSheetId="37">'A7a constant gdp_Agric'!$1:$3</definedName>
    <definedName name="_xlnm.Print_Titles" localSheetId="38">'A7bconstant gdp_Agric Structure'!$1:$3</definedName>
    <definedName name="_xlnm.Print_Titles" localSheetId="39">'A8a Y on Y growth rate agric'!$1:$3</definedName>
    <definedName name="_xlnm.Print_Titles" localSheetId="40">'A8b Y on Y contribution agric'!$1:$3</definedName>
    <definedName name="_xlnm.Print_Titles" localSheetId="41">'A9a constant gdp  industry'!$1:$3</definedName>
    <definedName name="_xlnm.Print_Titles" localSheetId="43">'A9b GDP KP  industry structure'!$1:$3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1">#REF!</definedName>
    <definedName name="_xlnm.Print_Titles">#REF!</definedName>
    <definedName name="PRINT_TITLES_MI" localSheetId="44">#REF!</definedName>
    <definedName name="PRINT_TITLES_MI" localSheetId="45">#REF!</definedName>
    <definedName name="PRINT_TITLES_MI" localSheetId="24">#REF!</definedName>
    <definedName name="PRINT_TITLES_MI" localSheetId="30">#REF!</definedName>
    <definedName name="PRINT_TITLES_MI" localSheetId="32">#REF!</definedName>
    <definedName name="PRINT_TITLES_MI" localSheetId="39">#REF!</definedName>
    <definedName name="PRINT_TITLES_MI" localSheetId="40">#REF!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1">#REF!</definedName>
    <definedName name="PRINT_TITLES_MI">#REF!</definedName>
    <definedName name="Printing" localSheetId="44">#REF!</definedName>
    <definedName name="Printing" localSheetId="45">#REF!</definedName>
    <definedName name="Printing" localSheetId="24">#REF!</definedName>
    <definedName name="Printing" localSheetId="30">#REF!</definedName>
    <definedName name="Printing" localSheetId="32">#REF!</definedName>
    <definedName name="Printing" localSheetId="39">#REF!</definedName>
    <definedName name="Printing" localSheetId="40">#REF!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1">#REF!</definedName>
    <definedName name="Printing">#REF!</definedName>
    <definedName name="ProdForm" localSheetId="44" hidden="1">#REF!</definedName>
    <definedName name="ProdForm" localSheetId="45" hidden="1">#REF!</definedName>
    <definedName name="ProdForm" localSheetId="24" hidden="1">#REF!</definedName>
    <definedName name="ProdForm" localSheetId="30" hidden="1">#REF!</definedName>
    <definedName name="ProdForm" localSheetId="32" hidden="1">#REF!</definedName>
    <definedName name="ProdForm" localSheetId="39" hidden="1">#REF!</definedName>
    <definedName name="ProdForm" localSheetId="40"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1" hidden="1">#REF!</definedName>
    <definedName name="ProdForm" hidden="1">#REF!</definedName>
    <definedName name="Product" localSheetId="44" hidden="1">#REF!</definedName>
    <definedName name="Product" localSheetId="45" hidden="1">#REF!</definedName>
    <definedName name="Product" localSheetId="24" hidden="1">#REF!</definedName>
    <definedName name="Product" localSheetId="30" hidden="1">#REF!</definedName>
    <definedName name="Product" localSheetId="32" hidden="1">#REF!</definedName>
    <definedName name="Product" localSheetId="39" hidden="1">#REF!</definedName>
    <definedName name="Product" localSheetId="40"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1" hidden="1">#REF!</definedName>
    <definedName name="Product" hidden="1">#REF!</definedName>
    <definedName name="qr" localSheetId="44">#REF!</definedName>
    <definedName name="qr" localSheetId="45">#REF!</definedName>
    <definedName name="qr" localSheetId="24">#REF!</definedName>
    <definedName name="qr" localSheetId="30">#REF!</definedName>
    <definedName name="qr" localSheetId="32">#REF!</definedName>
    <definedName name="qr" localSheetId="39">#REF!</definedName>
    <definedName name="qr" localSheetId="40">#REF!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1">#REF!</definedName>
    <definedName name="qr">#REF!</definedName>
    <definedName name="qw" localSheetId="44">#REF!</definedName>
    <definedName name="qw" localSheetId="45">#REF!</definedName>
    <definedName name="qw" localSheetId="24">#REF!</definedName>
    <definedName name="qw" localSheetId="30">#REF!</definedName>
    <definedName name="qw" localSheetId="32">#REF!</definedName>
    <definedName name="qw" localSheetId="39">#REF!</definedName>
    <definedName name="qw" localSheetId="40">#REF!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1">#REF!</definedName>
    <definedName name="qw">#REF!</definedName>
    <definedName name="RCArea" localSheetId="44" hidden="1">#REF!</definedName>
    <definedName name="RCArea" localSheetId="45" hidden="1">#REF!</definedName>
    <definedName name="RCArea" localSheetId="24" hidden="1">#REF!</definedName>
    <definedName name="RCArea" localSheetId="30" hidden="1">#REF!</definedName>
    <definedName name="RCArea" localSheetId="32" hidden="1">#REF!</definedName>
    <definedName name="RCArea" localSheetId="39" hidden="1">#REF!</definedName>
    <definedName name="RCArea" localSheetId="40"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1" hidden="1">#REF!</definedName>
    <definedName name="RCArea" hidden="1">#REF!</definedName>
    <definedName name="RD" localSheetId="44">#REF!</definedName>
    <definedName name="RD" localSheetId="45">#REF!</definedName>
    <definedName name="RD" localSheetId="24">#REF!</definedName>
    <definedName name="RD" localSheetId="30">#REF!</definedName>
    <definedName name="RD" localSheetId="32">#REF!</definedName>
    <definedName name="RD" localSheetId="39">#REF!</definedName>
    <definedName name="RD" localSheetId="40">#REF!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1">#REF!</definedName>
    <definedName name="RD">#REF!</definedName>
    <definedName name="rrr" localSheetId="44">#REF!</definedName>
    <definedName name="rrr" localSheetId="45">#REF!</definedName>
    <definedName name="rrr" localSheetId="24">#REF!</definedName>
    <definedName name="rrr" localSheetId="30">#REF!</definedName>
    <definedName name="rrr" localSheetId="32">#REF!</definedName>
    <definedName name="rrr" localSheetId="39">#REF!</definedName>
    <definedName name="rrr" localSheetId="40">#REF!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1">#REF!</definedName>
    <definedName name="rrr">#REF!</definedName>
    <definedName name="rural" localSheetId="44">#REF!</definedName>
    <definedName name="rural" localSheetId="45">#REF!</definedName>
    <definedName name="rural" localSheetId="24">#REF!</definedName>
    <definedName name="rural" localSheetId="30">#REF!</definedName>
    <definedName name="rural" localSheetId="32">#REF!</definedName>
    <definedName name="rural" localSheetId="39">#REF!</definedName>
    <definedName name="rural" localSheetId="40">#REF!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1">#REF!</definedName>
    <definedName name="rural">#REF!</definedName>
    <definedName name="s" localSheetId="44">#REF!</definedName>
    <definedName name="s" localSheetId="45">#REF!</definedName>
    <definedName name="s" localSheetId="24">#REF!</definedName>
    <definedName name="s" localSheetId="30">#REF!</definedName>
    <definedName name="s" localSheetId="32">#REF!</definedName>
    <definedName name="s" localSheetId="39">#REF!</definedName>
    <definedName name="s" localSheetId="40">#REF!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1">#REF!</definedName>
    <definedName name="s">#REF!</definedName>
    <definedName name="SHEET1" localSheetId="44">#REF!</definedName>
    <definedName name="SHEET1" localSheetId="45">#REF!</definedName>
    <definedName name="SHEET1" localSheetId="24">#REF!</definedName>
    <definedName name="SHEET1" localSheetId="30">#REF!</definedName>
    <definedName name="SHEET1" localSheetId="32">#REF!</definedName>
    <definedName name="SHEET1" localSheetId="39">#REF!</definedName>
    <definedName name="SHEET1" localSheetId="40">#REF!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1">#REF!</definedName>
    <definedName name="SHEET1">#REF!</definedName>
    <definedName name="SHEET2A" localSheetId="44">#REF!</definedName>
    <definedName name="SHEET2A" localSheetId="45">#REF!</definedName>
    <definedName name="SHEET2A" localSheetId="24">#REF!</definedName>
    <definedName name="SHEET2A" localSheetId="30">#REF!</definedName>
    <definedName name="SHEET2A" localSheetId="32">#REF!</definedName>
    <definedName name="SHEET2A" localSheetId="39">#REF!</definedName>
    <definedName name="SHEET2A" localSheetId="40">#REF!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1">#REF!</definedName>
    <definedName name="SHEET2A">#REF!</definedName>
    <definedName name="SHEET2B" localSheetId="44">#REF!</definedName>
    <definedName name="SHEET2B" localSheetId="45">#REF!</definedName>
    <definedName name="SHEET2B" localSheetId="24">#REF!</definedName>
    <definedName name="SHEET2B" localSheetId="30">#REF!</definedName>
    <definedName name="SHEET2B" localSheetId="32">#REF!</definedName>
    <definedName name="SHEET2B" localSheetId="39">#REF!</definedName>
    <definedName name="SHEET2B" localSheetId="40">#REF!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1">#REF!</definedName>
    <definedName name="SHEET2B">#REF!</definedName>
    <definedName name="SHEET3" localSheetId="44">#REF!</definedName>
    <definedName name="SHEET3" localSheetId="45">#REF!</definedName>
    <definedName name="SHEET3" localSheetId="24">#REF!</definedName>
    <definedName name="SHEET3" localSheetId="30">#REF!</definedName>
    <definedName name="SHEET3" localSheetId="32">#REF!</definedName>
    <definedName name="SHEET3" localSheetId="39">#REF!</definedName>
    <definedName name="SHEET3" localSheetId="40">#REF!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1">#REF!</definedName>
    <definedName name="SHEET3">#REF!</definedName>
    <definedName name="SHEET4" localSheetId="44">#REF!</definedName>
    <definedName name="SHEET4" localSheetId="45">#REF!</definedName>
    <definedName name="SHEET4" localSheetId="24">#REF!</definedName>
    <definedName name="SHEET4" localSheetId="30">#REF!</definedName>
    <definedName name="SHEET4" localSheetId="32">#REF!</definedName>
    <definedName name="SHEET4" localSheetId="39">#REF!</definedName>
    <definedName name="SHEET4" localSheetId="40">#REF!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1">#REF!</definedName>
    <definedName name="SHEET4">#REF!</definedName>
    <definedName name="SHEET5" localSheetId="44">#REF!</definedName>
    <definedName name="SHEET5" localSheetId="45">#REF!</definedName>
    <definedName name="SHEET5" localSheetId="24">#REF!</definedName>
    <definedName name="SHEET5" localSheetId="30">#REF!</definedName>
    <definedName name="SHEET5" localSheetId="32">#REF!</definedName>
    <definedName name="SHEET5" localSheetId="39">#REF!</definedName>
    <definedName name="SHEET5" localSheetId="40">#REF!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1">#REF!</definedName>
    <definedName name="SHEET5">#REF!</definedName>
    <definedName name="SHEET6" localSheetId="44">#REF!</definedName>
    <definedName name="SHEET6" localSheetId="45">#REF!</definedName>
    <definedName name="SHEET6" localSheetId="24">#REF!</definedName>
    <definedName name="SHEET6" localSheetId="30">#REF!</definedName>
    <definedName name="SHEET6" localSheetId="32">#REF!</definedName>
    <definedName name="SHEET6" localSheetId="39">#REF!</definedName>
    <definedName name="SHEET6" localSheetId="40">#REF!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1">#REF!</definedName>
    <definedName name="SHEET6">#REF!</definedName>
    <definedName name="SHEET7" localSheetId="44">#REF!</definedName>
    <definedName name="SHEET7" localSheetId="45">#REF!</definedName>
    <definedName name="SHEET7" localSheetId="24">#REF!</definedName>
    <definedName name="SHEET7" localSheetId="30">#REF!</definedName>
    <definedName name="SHEET7" localSheetId="32">#REF!</definedName>
    <definedName name="SHEET7" localSheetId="39">#REF!</definedName>
    <definedName name="SHEET7" localSheetId="40">#REF!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1">#REF!</definedName>
    <definedName name="SHEET7">#REF!</definedName>
    <definedName name="SHEET8" localSheetId="44">#REF!</definedName>
    <definedName name="SHEET8" localSheetId="45">#REF!</definedName>
    <definedName name="SHEET8" localSheetId="24">#REF!</definedName>
    <definedName name="SHEET8" localSheetId="30">#REF!</definedName>
    <definedName name="SHEET8" localSheetId="32">#REF!</definedName>
    <definedName name="SHEET8" localSheetId="39">#REF!</definedName>
    <definedName name="SHEET8" localSheetId="40">#REF!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1">#REF!</definedName>
    <definedName name="SHEET8">#REF!</definedName>
    <definedName name="SIXBBREAKDOWN" localSheetId="44">#REF!</definedName>
    <definedName name="SIXBBREAKDOWN" localSheetId="45">#REF!</definedName>
    <definedName name="SIXBBREAKDOWN" localSheetId="24">#REF!</definedName>
    <definedName name="SIXBBREAKDOWN" localSheetId="30">#REF!</definedName>
    <definedName name="SIXBBREAKDOWN" localSheetId="32">#REF!</definedName>
    <definedName name="SIXBBREAKDOWN" localSheetId="39">#REF!</definedName>
    <definedName name="SIXBBREAKDOWN" localSheetId="40">#REF!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1">#REF!</definedName>
    <definedName name="SIXBBREAKDOWN">#REF!</definedName>
    <definedName name="SpecialPrice" localSheetId="44" hidden="1">#REF!</definedName>
    <definedName name="SpecialPrice" localSheetId="45" hidden="1">#REF!</definedName>
    <definedName name="SpecialPrice" localSheetId="24" hidden="1">#REF!</definedName>
    <definedName name="SpecialPrice" localSheetId="30" hidden="1">#REF!</definedName>
    <definedName name="SpecialPrice" localSheetId="32" hidden="1">#REF!</definedName>
    <definedName name="SpecialPrice" localSheetId="39" hidden="1">#REF!</definedName>
    <definedName name="SpecialPrice" localSheetId="40"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1" hidden="1">#REF!</definedName>
    <definedName name="SpecialPrice" hidden="1">#REF!</definedName>
    <definedName name="State" localSheetId="44">#REF!</definedName>
    <definedName name="State" localSheetId="45">#REF!</definedName>
    <definedName name="State" localSheetId="24">#REF!</definedName>
    <definedName name="State" localSheetId="30">#REF!</definedName>
    <definedName name="State" localSheetId="32">#REF!</definedName>
    <definedName name="State" localSheetId="39">#REF!</definedName>
    <definedName name="State" localSheetId="40">#REF!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1">#REF!</definedName>
    <definedName name="State">#REF!</definedName>
    <definedName name="table" localSheetId="44">#REF!</definedName>
    <definedName name="table" localSheetId="45">#REF!</definedName>
    <definedName name="table" localSheetId="24">#REF!</definedName>
    <definedName name="table" localSheetId="30">#REF!</definedName>
    <definedName name="table" localSheetId="32">#REF!</definedName>
    <definedName name="table" localSheetId="39">#REF!</definedName>
    <definedName name="table" localSheetId="40">#REF!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1">#REF!</definedName>
    <definedName name="table">#REF!</definedName>
    <definedName name="tbl_ProdInfo" localSheetId="44" hidden="1">#REF!</definedName>
    <definedName name="tbl_ProdInfo" localSheetId="45" hidden="1">#REF!</definedName>
    <definedName name="tbl_ProdInfo" localSheetId="24" hidden="1">#REF!</definedName>
    <definedName name="tbl_ProdInfo" localSheetId="30" hidden="1">#REF!</definedName>
    <definedName name="tbl_ProdInfo" localSheetId="32" hidden="1">#REF!</definedName>
    <definedName name="tbl_ProdInfo" localSheetId="39" hidden="1">#REF!</definedName>
    <definedName name="tbl_ProdInfo" localSheetId="40"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1" hidden="1">#REF!</definedName>
    <definedName name="tbl_ProdInfo" hidden="1">#REF!</definedName>
    <definedName name="ttbl" localSheetId="44">#REF!</definedName>
    <definedName name="ttbl" localSheetId="45">#REF!</definedName>
    <definedName name="ttbl" localSheetId="24">#REF!</definedName>
    <definedName name="ttbl" localSheetId="30">#REF!</definedName>
    <definedName name="ttbl" localSheetId="32">#REF!</definedName>
    <definedName name="ttbl" localSheetId="39">#REF!</definedName>
    <definedName name="ttbl" localSheetId="40">#REF!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1">#REF!</definedName>
    <definedName name="ttbl">#REF!</definedName>
    <definedName name="TWENTYLARGEST" localSheetId="44">#REF!</definedName>
    <definedName name="TWENTYLARGEST" localSheetId="45">#REF!</definedName>
    <definedName name="TWENTYLARGEST" localSheetId="24">#REF!</definedName>
    <definedName name="TWENTYLARGEST" localSheetId="30">#REF!</definedName>
    <definedName name="TWENTYLARGEST" localSheetId="32">#REF!</definedName>
    <definedName name="TWENTYLARGEST" localSheetId="39">#REF!</definedName>
    <definedName name="TWENTYLARGEST" localSheetId="40">#REF!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1">#REF!</definedName>
    <definedName name="TWENTYLARGEST">#REF!</definedName>
    <definedName name="xxx" localSheetId="44" hidden="1">#REF!</definedName>
    <definedName name="xxx" localSheetId="45" hidden="1">#REF!</definedName>
    <definedName name="xxx" localSheetId="24" hidden="1">#REF!</definedName>
    <definedName name="xxx" localSheetId="30" hidden="1">#REF!</definedName>
    <definedName name="xxx" localSheetId="32" hidden="1">#REF!</definedName>
    <definedName name="xxx" localSheetId="39" hidden="1">#REF!</definedName>
    <definedName name="xxx" localSheetId="40"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1" hidden="1">#REF!</definedName>
    <definedName name="xxx" hidden="1">#REF!</definedName>
    <definedName name="yu" localSheetId="44">#REF!</definedName>
    <definedName name="yu" localSheetId="45">#REF!</definedName>
    <definedName name="yu" localSheetId="24">#REF!</definedName>
    <definedName name="yu" localSheetId="30">#REF!</definedName>
    <definedName name="yu" localSheetId="32">#REF!</definedName>
    <definedName name="yu" localSheetId="39">#REF!</definedName>
    <definedName name="yu" localSheetId="40">#REF!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1">#REF!</definedName>
    <definedName name="yu">#REF!</definedName>
    <definedName name="Zip" localSheetId="44">#REF!</definedName>
    <definedName name="Zip" localSheetId="45">#REF!</definedName>
    <definedName name="Zip" localSheetId="24">#REF!</definedName>
    <definedName name="Zip" localSheetId="30">#REF!</definedName>
    <definedName name="Zip" localSheetId="32">#REF!</definedName>
    <definedName name="Zip" localSheetId="39">#REF!</definedName>
    <definedName name="Zip" localSheetId="40">#REF!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1">#REF!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2" i="31" l="1"/>
  <c r="D42" i="31"/>
  <c r="E42" i="31"/>
  <c r="F42" i="31"/>
  <c r="G42" i="31"/>
  <c r="H42" i="31"/>
  <c r="I42" i="31"/>
  <c r="J42" i="31"/>
  <c r="K42" i="31"/>
  <c r="L42" i="31"/>
  <c r="M42" i="31"/>
  <c r="M41" i="31"/>
  <c r="L41" i="31"/>
  <c r="K41" i="31"/>
  <c r="J41" i="31"/>
  <c r="I41" i="31"/>
  <c r="H41" i="31"/>
  <c r="G41" i="31"/>
  <c r="F41" i="31"/>
  <c r="E41" i="31"/>
  <c r="D41" i="31"/>
  <c r="C41" i="31"/>
  <c r="M40" i="31"/>
  <c r="L40" i="31"/>
  <c r="K40" i="31"/>
  <c r="J40" i="31"/>
  <c r="I40" i="31"/>
  <c r="H40" i="31"/>
  <c r="G40" i="31"/>
  <c r="F40" i="31"/>
  <c r="E40" i="31"/>
  <c r="D40" i="31"/>
  <c r="C40" i="31"/>
  <c r="M39" i="31"/>
  <c r="L39" i="31"/>
  <c r="K39" i="31"/>
  <c r="J39" i="31"/>
  <c r="I39" i="31"/>
  <c r="H39" i="31"/>
  <c r="G39" i="31"/>
  <c r="F39" i="31"/>
  <c r="E39" i="31"/>
  <c r="D39" i="31"/>
  <c r="C39" i="31"/>
  <c r="M38" i="31"/>
  <c r="L38" i="31"/>
  <c r="K38" i="31"/>
  <c r="J38" i="31"/>
  <c r="I38" i="31"/>
  <c r="H38" i="31"/>
  <c r="G38" i="31"/>
  <c r="F38" i="31"/>
  <c r="E38" i="31"/>
  <c r="D38" i="31"/>
  <c r="C38" i="31"/>
  <c r="M37" i="31"/>
  <c r="L37" i="31"/>
  <c r="K37" i="31"/>
  <c r="J37" i="31"/>
  <c r="I37" i="31"/>
  <c r="H37" i="31"/>
  <c r="G37" i="31"/>
  <c r="F37" i="31"/>
  <c r="E37" i="31"/>
  <c r="D37" i="31"/>
  <c r="C37" i="31"/>
  <c r="M36" i="31"/>
  <c r="L36" i="31"/>
  <c r="K36" i="31"/>
  <c r="J36" i="31"/>
  <c r="I36" i="31"/>
  <c r="H36" i="31"/>
  <c r="G36" i="31"/>
  <c r="F36" i="31"/>
  <c r="E36" i="31"/>
  <c r="D36" i="31"/>
  <c r="C36" i="31"/>
  <c r="M35" i="31"/>
  <c r="L35" i="31"/>
  <c r="K35" i="31"/>
  <c r="J35" i="31"/>
  <c r="I35" i="31"/>
  <c r="H35" i="31"/>
  <c r="G35" i="31"/>
  <c r="F35" i="31"/>
  <c r="E35" i="31"/>
  <c r="D35" i="31"/>
  <c r="C35" i="31"/>
  <c r="M34" i="31"/>
  <c r="L34" i="31"/>
  <c r="K34" i="31"/>
  <c r="J34" i="31"/>
  <c r="I34" i="31"/>
  <c r="H34" i="31"/>
  <c r="G34" i="31"/>
  <c r="F34" i="31"/>
  <c r="E34" i="31"/>
  <c r="D34" i="31"/>
  <c r="C34" i="31"/>
  <c r="M33" i="31"/>
  <c r="L33" i="31"/>
  <c r="K33" i="31"/>
  <c r="J33" i="31"/>
  <c r="I33" i="31"/>
  <c r="H33" i="31"/>
  <c r="G33" i="31"/>
  <c r="F33" i="31"/>
  <c r="E33" i="31"/>
  <c r="D33" i="31"/>
  <c r="C33" i="31"/>
  <c r="M32" i="31"/>
  <c r="L32" i="31"/>
  <c r="K32" i="31"/>
  <c r="J32" i="31"/>
  <c r="I32" i="31"/>
  <c r="H32" i="31"/>
  <c r="G32" i="31"/>
  <c r="F32" i="31"/>
  <c r="E32" i="31"/>
  <c r="D32" i="31"/>
  <c r="C32" i="31"/>
  <c r="M31" i="31"/>
  <c r="L31" i="31"/>
  <c r="K31" i="31"/>
  <c r="J31" i="31"/>
  <c r="I31" i="31"/>
  <c r="H31" i="31"/>
  <c r="G31" i="31"/>
  <c r="F31" i="31"/>
  <c r="E31" i="31"/>
  <c r="D31" i="31"/>
  <c r="C31" i="31"/>
  <c r="M30" i="31"/>
  <c r="L30" i="31"/>
  <c r="K30" i="31"/>
  <c r="J30" i="31"/>
  <c r="I30" i="31"/>
  <c r="H30" i="31"/>
  <c r="G30" i="31"/>
  <c r="F30" i="31"/>
  <c r="E30" i="31"/>
  <c r="D30" i="31"/>
  <c r="C30" i="31"/>
  <c r="M29" i="31"/>
  <c r="L29" i="31"/>
  <c r="K29" i="31"/>
  <c r="J29" i="31"/>
  <c r="I29" i="31"/>
  <c r="H29" i="31"/>
  <c r="G29" i="31"/>
  <c r="F29" i="31"/>
  <c r="E29" i="31"/>
  <c r="D29" i="31"/>
  <c r="C29" i="31"/>
  <c r="M28" i="31"/>
  <c r="L28" i="31"/>
  <c r="K28" i="31"/>
  <c r="J28" i="31"/>
  <c r="I28" i="31"/>
  <c r="H28" i="31"/>
  <c r="G28" i="31"/>
  <c r="F28" i="31"/>
  <c r="E28" i="31"/>
  <c r="D28" i="31"/>
  <c r="C28" i="31"/>
  <c r="M27" i="31"/>
  <c r="L27" i="31"/>
  <c r="K27" i="31"/>
  <c r="J27" i="31"/>
  <c r="I27" i="31"/>
  <c r="H27" i="31"/>
  <c r="G27" i="31"/>
  <c r="F27" i="31"/>
  <c r="E27" i="31"/>
  <c r="D27" i="31"/>
  <c r="C27" i="31"/>
  <c r="M26" i="31"/>
  <c r="L26" i="31"/>
  <c r="K26" i="31"/>
  <c r="J26" i="31"/>
  <c r="I26" i="31"/>
  <c r="H26" i="31"/>
  <c r="G26" i="31"/>
  <c r="F26" i="31"/>
  <c r="E26" i="31"/>
  <c r="D26" i="31"/>
  <c r="C26" i="31"/>
  <c r="M25" i="31"/>
  <c r="L25" i="31"/>
  <c r="K25" i="31"/>
  <c r="J25" i="31"/>
  <c r="I25" i="31"/>
  <c r="H25" i="31"/>
  <c r="G25" i="31"/>
  <c r="F25" i="31"/>
  <c r="E25" i="31"/>
  <c r="D25" i="31"/>
  <c r="C25" i="31"/>
  <c r="M24" i="31"/>
  <c r="L24" i="31"/>
  <c r="K24" i="31"/>
  <c r="J24" i="31"/>
  <c r="I24" i="31"/>
  <c r="H24" i="31"/>
  <c r="G24" i="31"/>
  <c r="F24" i="31"/>
  <c r="E24" i="31"/>
  <c r="D24" i="31"/>
  <c r="C24" i="31"/>
  <c r="M23" i="31"/>
  <c r="L23" i="31"/>
  <c r="K23" i="31"/>
  <c r="J23" i="31"/>
  <c r="I23" i="31"/>
  <c r="H23" i="31"/>
  <c r="G23" i="31"/>
  <c r="F23" i="31"/>
  <c r="E23" i="31"/>
  <c r="D23" i="31"/>
  <c r="C23" i="31"/>
  <c r="M22" i="31"/>
  <c r="L22" i="31"/>
  <c r="K22" i="31"/>
  <c r="J22" i="31"/>
  <c r="I22" i="31"/>
  <c r="H22" i="31"/>
  <c r="G22" i="31"/>
  <c r="F22" i="31"/>
  <c r="E22" i="31"/>
  <c r="D22" i="31"/>
  <c r="C22" i="31"/>
  <c r="M21" i="31"/>
  <c r="L21" i="31"/>
  <c r="K21" i="31"/>
  <c r="J21" i="31"/>
  <c r="I21" i="31"/>
  <c r="H21" i="31"/>
  <c r="G21" i="31"/>
  <c r="F21" i="31"/>
  <c r="E21" i="31"/>
  <c r="D21" i="31"/>
  <c r="C21" i="31"/>
  <c r="M20" i="31"/>
  <c r="L20" i="31"/>
  <c r="K20" i="31"/>
  <c r="J20" i="31"/>
  <c r="I20" i="31"/>
  <c r="H20" i="31"/>
  <c r="G20" i="31"/>
  <c r="F20" i="31"/>
  <c r="E20" i="31"/>
  <c r="D20" i="31"/>
  <c r="C20" i="31"/>
  <c r="M19" i="31"/>
  <c r="L19" i="31"/>
  <c r="K19" i="31"/>
  <c r="J19" i="31"/>
  <c r="I19" i="31"/>
  <c r="H19" i="31"/>
  <c r="G19" i="31"/>
  <c r="F19" i="31"/>
  <c r="E19" i="31"/>
  <c r="D19" i="31"/>
  <c r="C19" i="31"/>
  <c r="M18" i="31"/>
  <c r="L18" i="31"/>
  <c r="K18" i="31"/>
  <c r="J18" i="31"/>
  <c r="I18" i="31"/>
  <c r="H18" i="31"/>
  <c r="G18" i="31"/>
  <c r="F18" i="31"/>
  <c r="E18" i="31"/>
  <c r="D18" i="31"/>
  <c r="C18" i="31"/>
  <c r="M17" i="31"/>
  <c r="L17" i="31"/>
  <c r="K17" i="31"/>
  <c r="J17" i="31"/>
  <c r="I17" i="31"/>
  <c r="H17" i="31"/>
  <c r="G17" i="31"/>
  <c r="F17" i="31"/>
  <c r="E17" i="31"/>
  <c r="D17" i="31"/>
  <c r="C17" i="31"/>
  <c r="M16" i="31"/>
  <c r="L16" i="31"/>
  <c r="K16" i="31"/>
  <c r="J16" i="31"/>
  <c r="I16" i="31"/>
  <c r="H16" i="31"/>
  <c r="G16" i="31"/>
  <c r="F16" i="31"/>
  <c r="E16" i="31"/>
  <c r="D16" i="31"/>
  <c r="C16" i="31"/>
  <c r="M15" i="31"/>
  <c r="L15" i="31"/>
  <c r="K15" i="31"/>
  <c r="J15" i="31"/>
  <c r="I15" i="31"/>
  <c r="H15" i="31"/>
  <c r="G15" i="31"/>
  <c r="F15" i="31"/>
  <c r="E15" i="31"/>
  <c r="D15" i="31"/>
  <c r="C15" i="31"/>
  <c r="M14" i="31"/>
  <c r="L14" i="31"/>
  <c r="K14" i="31"/>
  <c r="J14" i="31"/>
  <c r="I14" i="31"/>
  <c r="H14" i="31"/>
  <c r="G14" i="31"/>
  <c r="F14" i="31"/>
  <c r="E14" i="31"/>
  <c r="D14" i="31"/>
  <c r="C14" i="31"/>
  <c r="M13" i="31"/>
  <c r="L13" i="31"/>
  <c r="K13" i="31"/>
  <c r="J13" i="31"/>
  <c r="I13" i="31"/>
  <c r="H13" i="31"/>
  <c r="G13" i="31"/>
  <c r="F13" i="31"/>
  <c r="E13" i="31"/>
  <c r="D13" i="31"/>
  <c r="C13" i="31"/>
  <c r="M12" i="31"/>
  <c r="L12" i="31"/>
  <c r="K12" i="31"/>
  <c r="J12" i="31"/>
  <c r="I12" i="31"/>
  <c r="H12" i="31"/>
  <c r="G12" i="31"/>
  <c r="F12" i="31"/>
  <c r="E12" i="31"/>
  <c r="D12" i="31"/>
  <c r="C12" i="31"/>
  <c r="M11" i="31"/>
  <c r="L11" i="31"/>
  <c r="K11" i="31"/>
  <c r="J11" i="31"/>
  <c r="I11" i="31"/>
  <c r="H11" i="31"/>
  <c r="G11" i="31"/>
  <c r="F11" i="31"/>
  <c r="E11" i="31"/>
  <c r="D11" i="31"/>
  <c r="C11" i="31"/>
  <c r="M10" i="31"/>
  <c r="L10" i="31"/>
  <c r="K10" i="31"/>
  <c r="J10" i="31"/>
  <c r="I10" i="31"/>
  <c r="H10" i="31"/>
  <c r="G10" i="31"/>
  <c r="F10" i="31"/>
  <c r="E10" i="31"/>
  <c r="D10" i="31"/>
  <c r="C10" i="31"/>
  <c r="M9" i="31"/>
  <c r="L9" i="31"/>
  <c r="K9" i="31"/>
  <c r="J9" i="31"/>
  <c r="I9" i="31"/>
  <c r="H9" i="31"/>
  <c r="G9" i="31"/>
  <c r="F9" i="31"/>
  <c r="E9" i="31"/>
  <c r="D9" i="31"/>
  <c r="C9" i="31"/>
  <c r="M8" i="31"/>
  <c r="L8" i="31"/>
  <c r="K8" i="31"/>
  <c r="J8" i="31"/>
  <c r="I8" i="31"/>
  <c r="H8" i="31"/>
  <c r="G8" i="31"/>
  <c r="F8" i="31"/>
  <c r="E8" i="31"/>
  <c r="D8" i="31"/>
  <c r="C8" i="31"/>
  <c r="M7" i="31"/>
  <c r="L7" i="31"/>
  <c r="K7" i="31"/>
  <c r="J7" i="31"/>
  <c r="I7" i="31"/>
  <c r="H7" i="31"/>
  <c r="G7" i="31"/>
  <c r="F7" i="31"/>
  <c r="E7" i="31"/>
  <c r="D7" i="31"/>
  <c r="C7" i="31"/>
  <c r="M6" i="31"/>
  <c r="L6" i="31"/>
  <c r="K6" i="31"/>
  <c r="J6" i="31"/>
  <c r="I6" i="31"/>
  <c r="H6" i="31"/>
  <c r="G6" i="31"/>
  <c r="F6" i="31"/>
  <c r="E6" i="31"/>
  <c r="D6" i="31"/>
  <c r="C6" i="31"/>
  <c r="M5" i="31"/>
  <c r="L5" i="31"/>
  <c r="K5" i="31"/>
  <c r="J5" i="31"/>
  <c r="I5" i="31"/>
  <c r="H5" i="31"/>
  <c r="G5" i="31"/>
  <c r="F5" i="31"/>
  <c r="E5" i="31"/>
  <c r="D5" i="31"/>
  <c r="C5" i="31"/>
  <c r="M4" i="31"/>
  <c r="L4" i="31"/>
  <c r="K4" i="31"/>
  <c r="J4" i="31"/>
  <c r="I4" i="31"/>
  <c r="H4" i="31"/>
  <c r="G4" i="31"/>
  <c r="F4" i="31"/>
  <c r="E4" i="31"/>
  <c r="D4" i="31"/>
  <c r="C4" i="31"/>
  <c r="N42" i="31" l="1"/>
  <c r="T42" i="31" s="1"/>
  <c r="N40" i="31"/>
  <c r="N41" i="31"/>
  <c r="N29" i="31"/>
  <c r="Q29" i="31" s="1"/>
  <c r="N17" i="31"/>
  <c r="Q17" i="31" s="1"/>
  <c r="N38" i="31"/>
  <c r="R38" i="31" s="1"/>
  <c r="N33" i="31"/>
  <c r="R33" i="31" s="1"/>
  <c r="N30" i="31"/>
  <c r="Z30" i="31" s="1"/>
  <c r="N16" i="31"/>
  <c r="U16" i="31" s="1"/>
  <c r="N6" i="31"/>
  <c r="Z6" i="31" s="1"/>
  <c r="N14" i="31"/>
  <c r="Z14" i="31" s="1"/>
  <c r="N9" i="31"/>
  <c r="P9" i="31" s="1"/>
  <c r="N35" i="31"/>
  <c r="Z35" i="31" s="1"/>
  <c r="N23" i="31"/>
  <c r="Z23" i="31" s="1"/>
  <c r="N11" i="31"/>
  <c r="Z11" i="31" s="1"/>
  <c r="N4" i="31"/>
  <c r="Z4" i="31" s="1"/>
  <c r="N39" i="31"/>
  <c r="N27" i="31"/>
  <c r="Q27" i="31" s="1"/>
  <c r="N26" i="31"/>
  <c r="N32" i="31"/>
  <c r="N21" i="31"/>
  <c r="Z21" i="31" s="1"/>
  <c r="N28" i="31"/>
  <c r="U28" i="31" s="1"/>
  <c r="N15" i="31"/>
  <c r="Y15" i="31" s="1"/>
  <c r="N31" i="31"/>
  <c r="Y31" i="31" s="1"/>
  <c r="N7" i="31"/>
  <c r="P7" i="31" s="1"/>
  <c r="N20" i="31"/>
  <c r="R20" i="31" s="1"/>
  <c r="N5" i="31"/>
  <c r="N19" i="31"/>
  <c r="Q19" i="31" s="1"/>
  <c r="N8" i="31"/>
  <c r="W8" i="31" s="1"/>
  <c r="N18" i="31"/>
  <c r="Q18" i="31" s="1"/>
  <c r="N24" i="31"/>
  <c r="S24" i="31" s="1"/>
  <c r="N25" i="31"/>
  <c r="Z25" i="31" s="1"/>
  <c r="N13" i="31"/>
  <c r="W13" i="31" s="1"/>
  <c r="N36" i="31"/>
  <c r="P36" i="31" s="1"/>
  <c r="N12" i="31"/>
  <c r="U12" i="31" s="1"/>
  <c r="N10" i="31"/>
  <c r="Z10" i="31" s="1"/>
  <c r="N22" i="31"/>
  <c r="U22" i="31" s="1"/>
  <c r="N37" i="31"/>
  <c r="Z37" i="31" s="1"/>
  <c r="N34" i="31"/>
  <c r="S34" i="31" s="1"/>
  <c r="G29" i="25"/>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BB28" i="26" s="1"/>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O42" i="31" l="1"/>
  <c r="Q42" i="31"/>
  <c r="R42" i="31"/>
  <c r="S42" i="31"/>
  <c r="P42" i="31"/>
  <c r="U42" i="31"/>
  <c r="V42" i="31"/>
  <c r="W42" i="31"/>
  <c r="X42" i="31"/>
  <c r="Y42" i="31"/>
  <c r="Z42" i="31"/>
  <c r="Y23" i="31"/>
  <c r="V19" i="31"/>
  <c r="V24" i="31"/>
  <c r="Q34" i="31"/>
  <c r="S14" i="31"/>
  <c r="P15" i="31"/>
  <c r="T9" i="31"/>
  <c r="X19" i="31"/>
  <c r="R14" i="31"/>
  <c r="R30" i="31"/>
  <c r="P8" i="31"/>
  <c r="P29" i="31"/>
  <c r="X33" i="31"/>
  <c r="Q30" i="31"/>
  <c r="P33" i="31"/>
  <c r="P16" i="31"/>
  <c r="R16" i="31"/>
  <c r="T19" i="31"/>
  <c r="Y33" i="31"/>
  <c r="S17" i="31"/>
  <c r="U23" i="31"/>
  <c r="P14" i="31"/>
  <c r="Y30" i="31"/>
  <c r="P6" i="31"/>
  <c r="T17" i="31"/>
  <c r="Q7" i="31"/>
  <c r="X31" i="31"/>
  <c r="Y7" i="31"/>
  <c r="U25" i="31"/>
  <c r="Q9" i="31"/>
  <c r="R9" i="31"/>
  <c r="T15" i="31"/>
  <c r="Q31" i="31"/>
  <c r="S30" i="31"/>
  <c r="Q15" i="31"/>
  <c r="W29" i="31"/>
  <c r="W19" i="31"/>
  <c r="T34" i="31"/>
  <c r="S33" i="31"/>
  <c r="Q24" i="31"/>
  <c r="X8" i="31"/>
  <c r="S29" i="31"/>
  <c r="U34" i="31"/>
  <c r="S25" i="31"/>
  <c r="S7" i="31"/>
  <c r="X14" i="31"/>
  <c r="U30" i="31"/>
  <c r="X13" i="31"/>
  <c r="O27" i="31"/>
  <c r="Q25" i="31"/>
  <c r="R37" i="31"/>
  <c r="V25" i="31"/>
  <c r="W37" i="31"/>
  <c r="T4" i="31"/>
  <c r="T21" i="31"/>
  <c r="P28" i="31"/>
  <c r="O6" i="31"/>
  <c r="S4" i="31"/>
  <c r="X6" i="31"/>
  <c r="V22" i="31"/>
  <c r="U14" i="31"/>
  <c r="X27" i="31"/>
  <c r="W14" i="31"/>
  <c r="T6" i="31"/>
  <c r="Q16" i="31"/>
  <c r="X7" i="31"/>
  <c r="O31" i="31"/>
  <c r="Q33" i="31"/>
  <c r="X23" i="31"/>
  <c r="R8" i="31"/>
  <c r="W34" i="31"/>
  <c r="R29" i="31"/>
  <c r="O30" i="31"/>
  <c r="Y25" i="31"/>
  <c r="Y6" i="31"/>
  <c r="P25" i="31"/>
  <c r="O24" i="31"/>
  <c r="R7" i="31"/>
  <c r="T7" i="31"/>
  <c r="T30" i="31"/>
  <c r="R34" i="31"/>
  <c r="W24" i="31"/>
  <c r="U29" i="31"/>
  <c r="O34" i="31"/>
  <c r="R15" i="31"/>
  <c r="S9" i="31"/>
  <c r="P31" i="31"/>
  <c r="T14" i="31"/>
  <c r="V14" i="31"/>
  <c r="U7" i="31"/>
  <c r="P34" i="31"/>
  <c r="X37" i="31"/>
  <c r="X24" i="31"/>
  <c r="Q14" i="31"/>
  <c r="P37" i="31"/>
  <c r="V21" i="31"/>
  <c r="X15" i="31"/>
  <c r="Y21" i="31"/>
  <c r="T23" i="31"/>
  <c r="O7" i="31"/>
  <c r="W30" i="31"/>
  <c r="V29" i="31"/>
  <c r="S21" i="31"/>
  <c r="V4" i="31"/>
  <c r="T25" i="31"/>
  <c r="Y14" i="31"/>
  <c r="O19" i="31"/>
  <c r="X30" i="31"/>
  <c r="Y24" i="31"/>
  <c r="Y5" i="31"/>
  <c r="Z5" i="31"/>
  <c r="U32" i="31"/>
  <c r="Z32" i="31"/>
  <c r="Z39" i="31"/>
  <c r="V39" i="31"/>
  <c r="W39" i="31"/>
  <c r="U41" i="31"/>
  <c r="V41" i="31"/>
  <c r="Z41" i="31"/>
  <c r="W41" i="31"/>
  <c r="X41" i="31"/>
  <c r="Y41" i="31"/>
  <c r="R5" i="31"/>
  <c r="U5" i="31"/>
  <c r="R41" i="31"/>
  <c r="R12" i="31"/>
  <c r="S12" i="31"/>
  <c r="T12" i="31"/>
  <c r="Z12" i="31"/>
  <c r="S20" i="31"/>
  <c r="T20" i="31"/>
  <c r="U20" i="31"/>
  <c r="V20" i="31"/>
  <c r="W20" i="31"/>
  <c r="X20" i="31"/>
  <c r="Y20" i="31"/>
  <c r="Z20" i="31"/>
  <c r="Z26" i="31"/>
  <c r="T26" i="31"/>
  <c r="S26" i="31"/>
  <c r="V26" i="31"/>
  <c r="V32" i="31"/>
  <c r="W26" i="31"/>
  <c r="X26" i="31"/>
  <c r="V5" i="31"/>
  <c r="O23" i="31"/>
  <c r="X5" i="31"/>
  <c r="Z36" i="31"/>
  <c r="T36" i="31"/>
  <c r="U36" i="31"/>
  <c r="V36" i="31"/>
  <c r="W36" i="31"/>
  <c r="X36" i="31"/>
  <c r="S38" i="31"/>
  <c r="T38" i="31"/>
  <c r="Z38" i="31"/>
  <c r="Z40" i="31"/>
  <c r="T40" i="31"/>
  <c r="U40" i="31"/>
  <c r="V40" i="31"/>
  <c r="R40" i="31"/>
  <c r="P5" i="31"/>
  <c r="Y40" i="31"/>
  <c r="Y32" i="31"/>
  <c r="T35" i="31"/>
  <c r="S10" i="31"/>
  <c r="U10" i="31"/>
  <c r="P32" i="31"/>
  <c r="S41" i="31"/>
  <c r="W23" i="31"/>
  <c r="T39" i="31"/>
  <c r="Z27" i="31"/>
  <c r="U27" i="31"/>
  <c r="V27" i="31"/>
  <c r="W27" i="31"/>
  <c r="X10" i="31"/>
  <c r="W32" i="31"/>
  <c r="Q23" i="31"/>
  <c r="P10" i="31"/>
  <c r="U11" i="31"/>
  <c r="S27" i="31"/>
  <c r="X38" i="31"/>
  <c r="T10" i="31"/>
  <c r="U4" i="31"/>
  <c r="Q26" i="31"/>
  <c r="W5" i="31"/>
  <c r="O11" i="31"/>
  <c r="X11" i="31"/>
  <c r="Z18" i="31"/>
  <c r="S18" i="31"/>
  <c r="T18" i="31"/>
  <c r="Z8" i="31"/>
  <c r="T8" i="31"/>
  <c r="U8" i="31"/>
  <c r="S8" i="31"/>
  <c r="Y35" i="31"/>
  <c r="X4" i="31"/>
  <c r="U26" i="31"/>
  <c r="Y4" i="31"/>
  <c r="P11" i="31"/>
  <c r="Q35" i="31"/>
  <c r="Q41" i="31"/>
  <c r="R11" i="31"/>
  <c r="V18" i="31"/>
  <c r="P39" i="31"/>
  <c r="W12" i="31"/>
  <c r="V11" i="31"/>
  <c r="Y36" i="31"/>
  <c r="R26" i="31"/>
  <c r="O35" i="31"/>
  <c r="R32" i="31"/>
  <c r="Z13" i="31"/>
  <c r="U13" i="31"/>
  <c r="V13" i="31"/>
  <c r="Y28" i="31"/>
  <c r="Z28" i="31"/>
  <c r="S28" i="31"/>
  <c r="R28" i="31"/>
  <c r="W4" i="31"/>
  <c r="Q37" i="31"/>
  <c r="T13" i="31"/>
  <c r="U37" i="31"/>
  <c r="P40" i="31"/>
  <c r="X32" i="31"/>
  <c r="O41" i="31"/>
  <c r="U18" i="31"/>
  <c r="O18" i="31"/>
  <c r="R4" i="31"/>
  <c r="Y13" i="31"/>
  <c r="X12" i="31"/>
  <c r="V35" i="31"/>
  <c r="Q8" i="31"/>
  <c r="V10" i="31"/>
  <c r="T27" i="31"/>
  <c r="Z22" i="31"/>
  <c r="X22" i="31"/>
  <c r="Y22" i="31"/>
  <c r="Z17" i="31"/>
  <c r="U17" i="31"/>
  <c r="V17" i="31"/>
  <c r="W17" i="31"/>
  <c r="O12" i="31"/>
  <c r="P12" i="31"/>
  <c r="Q36" i="31"/>
  <c r="X28" i="31"/>
  <c r="Y10" i="31"/>
  <c r="P35" i="31"/>
  <c r="Y39" i="31"/>
  <c r="W6" i="31"/>
  <c r="Q4" i="31"/>
  <c r="T5" i="31"/>
  <c r="P21" i="31"/>
  <c r="U35" i="31"/>
  <c r="W25" i="31"/>
  <c r="R21" i="31"/>
  <c r="P38" i="31"/>
  <c r="Q32" i="31"/>
  <c r="P13" i="31"/>
  <c r="V28" i="31"/>
  <c r="W16" i="31"/>
  <c r="X16" i="31"/>
  <c r="Y16" i="31"/>
  <c r="Z16" i="31"/>
  <c r="Y29" i="31"/>
  <c r="Z29" i="31"/>
  <c r="W10" i="31"/>
  <c r="R13" i="31"/>
  <c r="S37" i="31"/>
  <c r="Y17" i="31"/>
  <c r="T32" i="31"/>
  <c r="W21" i="31"/>
  <c r="R36" i="31"/>
  <c r="W40" i="31"/>
  <c r="Q5" i="31"/>
  <c r="O28" i="31"/>
  <c r="X40" i="31"/>
  <c r="R17" i="31"/>
  <c r="R35" i="31"/>
  <c r="S5" i="31"/>
  <c r="Q22" i="31"/>
  <c r="O40" i="31"/>
  <c r="V6" i="31"/>
  <c r="R22" i="31"/>
  <c r="S16" i="31"/>
  <c r="Y37" i="31"/>
  <c r="R10" i="31"/>
  <c r="Y38" i="31"/>
  <c r="T22" i="31"/>
  <c r="R39" i="31"/>
  <c r="W11" i="31"/>
  <c r="S40" i="31"/>
  <c r="X29" i="31"/>
  <c r="Y11" i="31"/>
  <c r="O36" i="31"/>
  <c r="P18" i="31"/>
  <c r="U38" i="31"/>
  <c r="U21" i="31"/>
  <c r="O13" i="31"/>
  <c r="P17" i="31"/>
  <c r="T37" i="31"/>
  <c r="O4" i="31"/>
  <c r="S36" i="31"/>
  <c r="V37" i="31"/>
  <c r="U6" i="31"/>
  <c r="S23" i="31"/>
  <c r="P41" i="31"/>
  <c r="W18" i="31"/>
  <c r="Q39" i="31"/>
  <c r="X25" i="31"/>
  <c r="O21" i="31"/>
  <c r="T16" i="31"/>
  <c r="O22" i="31"/>
  <c r="V23" i="31"/>
  <c r="T41" i="31"/>
  <c r="Z34" i="31"/>
  <c r="X34" i="31"/>
  <c r="Y34" i="31"/>
  <c r="Z7" i="31"/>
  <c r="V7" i="31"/>
  <c r="W7" i="31"/>
  <c r="Z33" i="31"/>
  <c r="U33" i="31"/>
  <c r="V33" i="31"/>
  <c r="W33" i="31"/>
  <c r="Q40" i="31"/>
  <c r="Q13" i="31"/>
  <c r="P24" i="31"/>
  <c r="Q6" i="31"/>
  <c r="O14" i="31"/>
  <c r="W28" i="31"/>
  <c r="O25" i="31"/>
  <c r="R18" i="31"/>
  <c r="V38" i="31"/>
  <c r="Q11" i="31"/>
  <c r="W38" i="31"/>
  <c r="P22" i="31"/>
  <c r="O5" i="31"/>
  <c r="Y8" i="31"/>
  <c r="U24" i="31"/>
  <c r="P27" i="31"/>
  <c r="Y19" i="31"/>
  <c r="O8" i="31"/>
  <c r="P26" i="31"/>
  <c r="O33" i="31"/>
  <c r="S15" i="31"/>
  <c r="W35" i="31"/>
  <c r="V16" i="31"/>
  <c r="T33" i="31"/>
  <c r="X18" i="31"/>
  <c r="Z31" i="31"/>
  <c r="R31" i="31"/>
  <c r="S31" i="31"/>
  <c r="T31" i="31"/>
  <c r="U31" i="31"/>
  <c r="V31" i="31"/>
  <c r="W31" i="31"/>
  <c r="U9" i="31"/>
  <c r="V9" i="31"/>
  <c r="W9" i="31"/>
  <c r="X9" i="31"/>
  <c r="Y9" i="31"/>
  <c r="Z9" i="31"/>
  <c r="R25" i="31"/>
  <c r="Q12" i="31"/>
  <c r="O26" i="31"/>
  <c r="S32" i="31"/>
  <c r="O37" i="31"/>
  <c r="X21" i="31"/>
  <c r="X39" i="31"/>
  <c r="R6" i="31"/>
  <c r="O16" i="31"/>
  <c r="S35" i="31"/>
  <c r="R23" i="31"/>
  <c r="O17" i="31"/>
  <c r="Q10" i="31"/>
  <c r="Y26" i="31"/>
  <c r="T11" i="31"/>
  <c r="T29" i="31"/>
  <c r="Q21" i="31"/>
  <c r="O20" i="31"/>
  <c r="P20" i="31"/>
  <c r="R27" i="31"/>
  <c r="Y18" i="31"/>
  <c r="S39" i="31"/>
  <c r="X17" i="31"/>
  <c r="V34" i="31"/>
  <c r="Y27" i="31"/>
  <c r="Q38" i="31"/>
  <c r="Z24" i="31"/>
  <c r="R24" i="31"/>
  <c r="Z19" i="31"/>
  <c r="R19" i="31"/>
  <c r="S19" i="31"/>
  <c r="Z15" i="31"/>
  <c r="V15" i="31"/>
  <c r="W15" i="31"/>
  <c r="U15" i="31"/>
  <c r="W22" i="31"/>
  <c r="P30" i="31"/>
  <c r="S13" i="31"/>
  <c r="O38" i="31"/>
  <c r="U39" i="31"/>
  <c r="O39" i="31"/>
  <c r="P23" i="31"/>
  <c r="O15" i="31"/>
  <c r="V8" i="31"/>
  <c r="U19" i="31"/>
  <c r="S6" i="31"/>
  <c r="P4" i="31"/>
  <c r="T24" i="31"/>
  <c r="O29" i="31"/>
  <c r="S11" i="31"/>
  <c r="Q28" i="31"/>
  <c r="V12" i="31"/>
  <c r="V30" i="31"/>
  <c r="S22" i="31"/>
  <c r="O32" i="31"/>
  <c r="O9" i="31"/>
  <c r="T28" i="31"/>
  <c r="Q20" i="31"/>
  <c r="O10" i="31"/>
  <c r="Y12" i="31"/>
  <c r="P19" i="31"/>
  <c r="X35" i="31"/>
  <c r="L22" i="9"/>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I12" i="94" l="1"/>
  <c r="H25" i="93"/>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<sst xmlns="http://schemas.openxmlformats.org/spreadsheetml/2006/main" count="2013" uniqueCount="406">
  <si>
    <t>Quarterly GDP Bullletin</t>
  </si>
  <si>
    <t>Table of Content</t>
  </si>
  <si>
    <t>Notes………...………………………………………………………………………………………………………....  1</t>
  </si>
  <si>
    <t>Appendix discription..…..……………………………………………………………………………………….   2</t>
  </si>
  <si>
    <t>Appendices  …………………………………………………………………………………………………………..  3</t>
  </si>
  <si>
    <t>NOTES</t>
  </si>
  <si>
    <t>Forthcoming issues</t>
  </si>
  <si>
    <t xml:space="preserve"> Issue</t>
  </si>
  <si>
    <t>Expected Date of Publication</t>
  </si>
  <si>
    <t>First Quarter of 2025</t>
  </si>
  <si>
    <t>Second Quarter of 2025</t>
  </si>
  <si>
    <t>Third Quarter of 2025</t>
  </si>
  <si>
    <t>Fourth Quarter of 2025</t>
  </si>
  <si>
    <t>Explanatory notes</t>
  </si>
  <si>
    <t xml:space="preserve">Introduction  </t>
  </si>
  <si>
    <t>Sources and Methods</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</si>
  <si>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</si>
  <si>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</si>
  <si>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Revision policy</t>
  </si>
  <si>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</si>
  <si>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</si>
  <si>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</si>
  <si>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</si>
  <si>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</si>
  <si>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</si>
  <si>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</si>
  <si>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</si>
  <si>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</si>
  <si>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</si>
  <si>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</si>
  <si>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</si>
  <si>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</si>
  <si>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</si>
  <si>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</si>
  <si>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</si>
  <si>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</si>
  <si>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</si>
  <si>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</si>
  <si>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</si>
  <si>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</si>
  <si>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</si>
  <si>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</si>
  <si>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</si>
  <si>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</si>
  <si>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</si>
  <si>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</si>
  <si>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</si>
  <si>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</si>
  <si>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</si>
  <si>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</si>
  <si>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</si>
  <si>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</si>
  <si>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</si>
  <si>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</si>
  <si>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</si>
  <si>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</si>
  <si>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</si>
  <si>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</si>
  <si>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</si>
  <si>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</si>
  <si>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</si>
  <si>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</si>
  <si>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</si>
  <si>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</si>
  <si>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</si>
  <si>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</si>
  <si>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</si>
  <si>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</si>
  <si>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</si>
  <si>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</si>
  <si>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</si>
  <si>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</si>
  <si>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</si>
  <si>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</si>
  <si>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</si>
  <si>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</si>
  <si>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</si>
  <si>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</si>
  <si>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</si>
  <si>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</si>
  <si>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</si>
  <si>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</si>
  <si>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</si>
  <si>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</si>
  <si>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</si>
  <si>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</si>
  <si>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</si>
  <si>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</si>
  <si>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</si>
  <si>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</si>
  <si>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</si>
  <si>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</si>
  <si>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</si>
  <si>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</si>
  <si>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</si>
  <si>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</si>
  <si>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</si>
  <si>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</si>
  <si>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</si>
  <si>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</si>
  <si>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</si>
  <si>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</si>
  <si>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</si>
  <si>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</si>
  <si>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</si>
  <si>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</si>
  <si>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</si>
  <si>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</si>
  <si>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</si>
  <si>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</si>
  <si>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</si>
  <si>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</si>
  <si>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</si>
  <si>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</si>
  <si>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</si>
  <si>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</si>
  <si>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</si>
  <si>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</si>
  <si>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</si>
  <si>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</si>
  <si>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</si>
  <si>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</si>
  <si>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</si>
  <si>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</si>
  <si>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</si>
  <si>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</si>
  <si>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</si>
  <si>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</si>
  <si>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</si>
  <si>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</si>
  <si>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</si>
  <si>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</si>
  <si>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</si>
  <si>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</si>
  <si>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</si>
  <si>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</si>
  <si>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</si>
  <si>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</si>
  <si>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</si>
  <si>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</si>
  <si>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</si>
  <si>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</si>
  <si>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</si>
  <si>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</si>
  <si>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</si>
  <si>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</si>
  <si>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</si>
  <si>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</si>
  <si>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</si>
  <si>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</si>
  <si>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</si>
  <si>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</si>
  <si>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</si>
  <si>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</si>
  <si>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</si>
  <si>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</si>
  <si>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</si>
  <si>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2013_Q1</t>
  </si>
  <si>
    <t>2013_Q2</t>
  </si>
  <si>
    <t>2013_Q3</t>
  </si>
  <si>
    <t>2013_Q4</t>
  </si>
  <si>
    <t>2014_Q1</t>
  </si>
  <si>
    <t>2014_Q2</t>
  </si>
  <si>
    <t>2014_Q3</t>
  </si>
  <si>
    <t>2014_Q4</t>
  </si>
  <si>
    <t>2015_Q1</t>
  </si>
  <si>
    <t>2015_Q2</t>
  </si>
  <si>
    <t>2015_Q3</t>
  </si>
  <si>
    <t>2015_Q4</t>
  </si>
  <si>
    <t>2016_Q1</t>
  </si>
  <si>
    <t>2016_Q2</t>
  </si>
  <si>
    <t>2016_Q3</t>
  </si>
  <si>
    <t>2016_Q4</t>
  </si>
  <si>
    <t>** provisional</t>
  </si>
  <si>
    <t>Appendix 2 - Agriculture: value added by activity at current prices</t>
  </si>
  <si>
    <t>Forestry &amp; Logging</t>
  </si>
  <si>
    <t>Appendix 3- Industry: value added by activity at current prices</t>
  </si>
  <si>
    <t xml:space="preserve">Electricity
</t>
  </si>
  <si>
    <t>Water Supply, Sewerage, Waste Management &amp; Remediation Activities</t>
  </si>
  <si>
    <t>Appendix 4 - Services: value added by activity at current prices</t>
  </si>
  <si>
    <t>Trade; Repair of Vehicles, Household Goods</t>
  </si>
  <si>
    <t>Real Estate</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</si>
  <si>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</si>
  <si>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</si>
  <si>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</si>
  <si>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</si>
  <si>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</si>
  <si>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</si>
  <si>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</si>
  <si>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</si>
  <si>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</si>
  <si>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</si>
  <si>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</si>
  <si>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</si>
  <si>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</si>
  <si>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</si>
  <si>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</si>
  <si>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</si>
  <si>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</si>
  <si>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</si>
  <si>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</si>
  <si>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</si>
  <si>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</si>
  <si>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</si>
  <si>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</si>
  <si>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</si>
  <si>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</si>
  <si>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</si>
  <si>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</si>
  <si>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</si>
  <si>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</si>
  <si>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</si>
  <si>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</si>
  <si>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</si>
  <si>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</si>
  <si>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</si>
  <si>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Year-on-Year change (%)</t>
  </si>
  <si>
    <t>Sources of Data</t>
  </si>
  <si>
    <t>Minerals Commission</t>
  </si>
  <si>
    <t>Ghana National Petroleum Commission</t>
  </si>
  <si>
    <t>VAT-Ghana Revenue Authority</t>
  </si>
  <si>
    <t>Appendix 6-GDP Deflators by economic activity</t>
  </si>
  <si>
    <t>Quarterly Deflators (%)</t>
  </si>
  <si>
    <t xml:space="preserve"> Year-on-Year change (%) in Deflators</t>
  </si>
  <si>
    <t>saisonal adjusted</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</si>
  <si>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</si>
  <si>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</si>
  <si>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</si>
  <si>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</si>
  <si>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</si>
  <si>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</si>
  <si>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</si>
  <si>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</si>
  <si>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</si>
  <si>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</si>
  <si>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</si>
  <si>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</si>
  <si>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</si>
  <si>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</si>
  <si>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</si>
  <si>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</si>
  <si>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</si>
  <si>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</si>
  <si>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</si>
  <si>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</si>
  <si>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</si>
  <si>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</si>
  <si>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Table 7 - Agriculture: Deflators</t>
  </si>
  <si>
    <t>Quarterly Deflators (GHc Million)</t>
  </si>
  <si>
    <t>Total Agriculture</t>
  </si>
  <si>
    <t>2017_Q1*</t>
  </si>
  <si>
    <t>2017_Q2*</t>
  </si>
  <si>
    <t>2017_Q3*</t>
  </si>
  <si>
    <t>2017_Q4*</t>
  </si>
  <si>
    <t>2018_Q1*</t>
  </si>
  <si>
    <t>2018_Q2*</t>
  </si>
  <si>
    <t>2018_Q3*</t>
  </si>
  <si>
    <t>2018_Q4*</t>
  </si>
  <si>
    <t>*Provisional</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</si>
  <si>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</si>
  <si>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</si>
  <si>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</si>
  <si>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</si>
  <si>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</si>
  <si>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</si>
  <si>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</si>
  <si>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</si>
  <si>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</si>
  <si>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</si>
  <si>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</si>
  <si>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</si>
  <si>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</si>
  <si>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</si>
  <si>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</si>
  <si>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</si>
  <si>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</si>
  <si>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Table 10 - Industry: Deflators</t>
  </si>
  <si>
    <t>Quarterly Deflators  (%)</t>
  </si>
  <si>
    <t>Total Industry</t>
  </si>
  <si>
    <t xml:space="preserve">  Professional, Administrative &amp; Support Service activities</t>
  </si>
  <si>
    <t xml:space="preserve"> Other Personal Service  Activities</t>
  </si>
  <si>
    <t>Table 13-Service: Deflators</t>
  </si>
  <si>
    <t>Total Services</t>
  </si>
  <si>
    <t>Year-on-Year Growth in Value Added (%)</t>
  </si>
  <si>
    <t>Table 2 - Seasonal Adjusted Quarterly Gross Domestic Product at Constant 2006 Prices</t>
  </si>
  <si>
    <t>Quarterly GDP  (GHc Million)</t>
  </si>
  <si>
    <t>Quarter-on-quarter growth in GDP (%)</t>
  </si>
  <si>
    <t>Year-on-year growth in GDP (%)</t>
  </si>
  <si>
    <t>Total**</t>
  </si>
  <si>
    <t>** Total includes net indirect taxes</t>
  </si>
  <si>
    <t>Appendix 5 - Quarterly value added and GDP at constant 2016 prices by economic activity</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</si>
  <si>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</si>
  <si>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</si>
  <si>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</si>
  <si>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</si>
  <si>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</si>
  <si>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</si>
  <si>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</si>
  <si>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</si>
  <si>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</si>
  <si>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</si>
  <si>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</si>
  <si>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</si>
  <si>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</si>
  <si>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</si>
  <si>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</si>
  <si>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</si>
  <si>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</si>
  <si>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</si>
  <si>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</si>
  <si>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</si>
  <si>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</si>
  <si>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</si>
  <si>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</si>
  <si>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</si>
  <si>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</si>
  <si>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</si>
  <si>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</si>
  <si>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</si>
  <si>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</si>
  <si>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</si>
  <si>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</si>
  <si>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</si>
  <si>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Year/quarter</t>
  </si>
  <si>
    <t>A11 Food Crops</t>
  </si>
  <si>
    <t>A12 Rubber</t>
  </si>
  <si>
    <t>A13 Other cash crops</t>
  </si>
  <si>
    <t>A2 Forestry</t>
  </si>
  <si>
    <t>A3 Livestock</t>
  </si>
  <si>
    <t>A4 Fishing and Aqualculture</t>
  </si>
  <si>
    <t>B Mining</t>
  </si>
  <si>
    <t>C1 Cement</t>
  </si>
  <si>
    <t>C2 Other Manufacturing</t>
  </si>
  <si>
    <t>D Electricity</t>
  </si>
  <si>
    <t>E Water</t>
  </si>
  <si>
    <t>F Construction</t>
  </si>
  <si>
    <t>G Trade</t>
  </si>
  <si>
    <t>H Transport</t>
  </si>
  <si>
    <t>I-Accomodation and Food</t>
  </si>
  <si>
    <t>J-Information</t>
  </si>
  <si>
    <t>K Financial and Insurance</t>
  </si>
  <si>
    <t>L-Real Estate</t>
  </si>
  <si>
    <t>M-Professional Activities</t>
  </si>
  <si>
    <t>N-Administrative and Support Services</t>
  </si>
  <si>
    <t>OPQ Public Admin_Edu_Health</t>
  </si>
  <si>
    <t xml:space="preserve">R-Arts and Entertainment </t>
  </si>
  <si>
    <t>S-Other Services</t>
  </si>
  <si>
    <t>Total GDP</t>
  </si>
  <si>
    <t>Taxes on products</t>
  </si>
  <si>
    <r>
      <t>Total Value Added</t>
    </r>
    <r>
      <rPr>
        <b/>
        <sz val="11"/>
        <color indexed="8"/>
        <rFont val="Calibri"/>
        <family val="2"/>
      </rPr>
      <t xml:space="preserve"> at basic prices</t>
    </r>
  </si>
  <si>
    <r>
      <t>Total GDP at</t>
    </r>
    <r>
      <rPr>
        <b/>
        <sz val="11"/>
        <color indexed="9"/>
        <rFont val="Calibri"/>
        <family val="2"/>
      </rPr>
      <t xml:space="preserve"> </t>
    </r>
    <r>
      <rPr>
        <b/>
        <sz val="11"/>
        <color indexed="8"/>
        <rFont val="Calibri"/>
        <family val="2"/>
      </rPr>
      <t>purchaser's prices</t>
    </r>
  </si>
  <si>
    <t>% of GDP at basic prices</t>
  </si>
  <si>
    <t>Total Value Added at basic prices</t>
  </si>
  <si>
    <t>Contribution to GDP (%)</t>
  </si>
  <si>
    <t>Appendix 8a - Agriculture: quarterly value added at constant 2016 prices by economic activity (year-on-year change)</t>
  </si>
  <si>
    <t>Appendix 8b - Agriculture: quarterly value added at constant 2016 prices by economic activity (year-on-year change in contribution)</t>
  </si>
  <si>
    <t>Year-on-Year Change in contribution (%)</t>
  </si>
  <si>
    <t>Appendix 10a - Industry: quarterly value added at constant 2016 prices by economic activity (year-on-year change)</t>
  </si>
  <si>
    <t>Appendix 10b - Industry: quarterly value added at constant 2016 prices by economic activity (year-on-year change in contribution)</t>
  </si>
  <si>
    <t>Appendix 12a - Services:  quarterly value added at constant 2016 prices by economic activity (year-on-year change)</t>
  </si>
  <si>
    <t>Appendix 12b - Services:  quarterly value added at constant 2016 prices by economic activity (year-on-year change in contribution)</t>
  </si>
  <si>
    <t>Annual Average % of GVA</t>
  </si>
  <si>
    <t>GDP Deflator</t>
  </si>
  <si>
    <t>LIBERIA INSTITUTE OF STATISTICS AND GEO-INFORMATION SERVICES</t>
  </si>
  <si>
    <t>JULY 2025 EDITION</t>
  </si>
  <si>
    <t>Revisions to the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</si>
  <si>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Taxc data), which are incorporated as soon as they are available to maintain consistency among different series of published macro-economic statistics. </t>
    </r>
  </si>
  <si>
    <t>Fourth Quarter of 2024 revision</t>
  </si>
  <si>
    <t>This publication contains final rebased quarterly GDP estimates for 2016 Q1 to 2023Q4, revised estimates for</t>
  </si>
  <si>
    <t xml:space="preserve">Gross Domestic Product (GDP) is Liberia’s official measure of economic growth. There are three different approaches for calculating GDP. These are the production approach, the expenditure approach, and the income approach. The production and expenditure approaches are used to calculate Liberia’s GDP on a quarterly basis. </t>
  </si>
  <si>
    <t>Appendix 7a - Agriculture: quarterly value added at constant 2016 prices by economic activity</t>
  </si>
  <si>
    <t>Appendix 7b - Agriculture structure: quarterly value added at constant 2016 prices by economic activity</t>
  </si>
  <si>
    <t>Appendix 9a - Industry: quarterly value added at constant 2016 prices by economic activity</t>
  </si>
  <si>
    <t>Appendix 9b - Industry: quarterly value added at constant 2016 prices by economic activity</t>
  </si>
  <si>
    <t>Appendix 11a - Services: quarterly value added at constant 2016 prices by economic activity</t>
  </si>
  <si>
    <t>Appendix 11b - Services: quarterly value added at constant 2016 prices by economic activity</t>
  </si>
  <si>
    <t xml:space="preserve">
This Statistical Release contains independently compiled quarterly estimates of the Gross Domestic Product (GDP) from the first quarter of 2016 onwards. The estimates are based on the 2008 System of National Accounts (SNA), International Standard Industrial Classification Revision 4 published by the United Nations an,d Quarterly National Accounts Manual: Concepts, Data Sources and Compilation by Ihe nternationtal Monetary Fund (IMF). This means that the methodology, concepts and classifications are in accordance with the guidelines and recommendations of an internationally agreed system of national accounts. The estimates of real GDP use 2016 as the base year.</t>
  </si>
  <si>
    <t>For more information about GDP and the national accounts, go to the Liberia Institute of Statistics and Geo-Information Services website (www.https://lisgis.gov.lr/).</t>
  </si>
  <si>
    <t>The bulletin contains 18 Tables: Appendix 1 to 4: Quarterly GDP at Current Prices by Economic Activity and respective Sectoral Distribution; Appendix 5 to 14: Quarterly GDP at Constant 2016 prices by Economic Activity and Sectoral Growth rates; and Appendix 15 to 24: Seasonally Adjusted Quarterly GDP at Constant 2016  Prices by Economic Activity and Sectoral growth rates.</t>
  </si>
  <si>
    <t xml:space="preserve">12a </t>
  </si>
  <si>
    <t>Liberia Institute of Statistics and Geo-Information Services (LISGIS)</t>
  </si>
  <si>
    <t>P.O. Box 629, Monrovia, Liberia</t>
  </si>
  <si>
    <t>https://lisgis.gov.lr</t>
  </si>
  <si>
    <t>2025 Q1**</t>
  </si>
  <si>
    <t>2025 Q2**</t>
  </si>
  <si>
    <t>Contribution to Growth (%)</t>
  </si>
  <si>
    <t>A4 Fishing and Aquaculture</t>
  </si>
  <si>
    <t>Share of Industry Value-added</t>
  </si>
  <si>
    <t>Share of Agriculture Value-Added (%)</t>
  </si>
  <si>
    <t xml:space="preserve">Share of Services Value Added </t>
  </si>
  <si>
    <t xml:space="preserve"> 2024Q1 to 2025Q2 are provisional estimates.</t>
  </si>
  <si>
    <t xml:space="preserve"> Value Added  (million US$)</t>
  </si>
  <si>
    <t xml:space="preserve"> Value Added (million US$)</t>
  </si>
  <si>
    <t xml:space="preserve"> Value Added  (Million US$)</t>
  </si>
  <si>
    <t>Quarterly Value Added  (Million US$)</t>
  </si>
  <si>
    <t>Quarterly Value Added (Million US$)</t>
  </si>
  <si>
    <t>Appendix 9b - Industry: quarterly value added at constant 2016 prices by the struecture of economic activity</t>
  </si>
  <si>
    <t xml:space="preserve">Quarterly Value Added Structure (%)  </t>
  </si>
  <si>
    <t>Appendix 11b - Services: quarterly value added at constant 2016 prices by the structure of  economic activity</t>
  </si>
  <si>
    <t>Quarterly Value Added Structure  (%)</t>
  </si>
  <si>
    <t>2025 Q3**</t>
  </si>
  <si>
    <t>2024 Q1</t>
  </si>
  <si>
    <t>2024 Q2</t>
  </si>
  <si>
    <t>2024 Q3</t>
  </si>
  <si>
    <t>2024 Q4</t>
  </si>
  <si>
    <t>Quarterly Value Added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</si>
</sst>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_-* #,##0_-;\-* #,##0_-;_-* &quot;-&quot;_-;_-@_-"/>
    <numFmt numFmtId="167" formatCode="_-&quot;£&quot;* #,##0.00_-;\-&quot;£&quot;* #,##0.00_-;_-&quot;£&quot;* &quot;-&quot;??_-;_-@_-"/>
    <numFmt numFmtId="168" formatCode="_-* #,##0.00_-;\-* #,##0.00_-;_-* &quot;-&quot;??_-;_-@_-"/>
    <numFmt numFmtId="169" formatCode="0.0%"/>
    <numFmt numFmtId="170" formatCode="0.0_)"/>
    <numFmt numFmtId="171" formatCode="_ * #,##0_ ;_ * \-#,##0_ ;_ * &quot;-&quot;_ ;_ @_ "/>
    <numFmt numFmtId="172" formatCode="0.0"/>
    <numFmt numFmtId="173" formatCode="_ * #,##0.00_ ;_ * \-#,##0.00_ ;_ * &quot;-&quot;??_ ;_ @_ "/>
    <numFmt numFmtId="174" formatCode="General_)"/>
    <numFmt numFmtId="175" formatCode="_-* #,##0.0_-;\-* #,##0.0_-;_-* &quot;-&quot;??_-;_-@_-"/>
    <numFmt numFmtId="176" formatCode="#,##0.00_);[Red]\!\(#,##0.00\!\)"/>
    <numFmt numFmtId="177" formatCode="#,##0.0&quot;   &quot;"/>
    <numFmt numFmtId="178" formatCode="0.00_)"/>
    <numFmt numFmtId="179" formatCode="0_);[Red]\(0\)"/>
    <numFmt numFmtId="180" formatCode="[$-409]mmmm\-yy;@"/>
    <numFmt numFmtId="181" formatCode="#,##0.0&quot;      &quot;"/>
    <numFmt numFmtId="182" formatCode="#,##0.0"/>
    <numFmt numFmtId="183" formatCode="0.000"/>
    <numFmt numFmtId="184" formatCode="_([$€-2]* #,##0.00_);_([$€-2]* \(#,##0.00\);_([$€-2]* &quot;-&quot;??_)"/>
    <numFmt numFmtId="185" formatCode="0&quot;  &quot;"/>
    <numFmt numFmtId="186" formatCode="_(* #,##0.0_);_(* \(#,##0.0\);_(* &quot;-&quot;??_);_(@_)"/>
    <numFmt numFmtId="187" formatCode="_(* #,##0_);_(* \(#,##0\);_(* &quot;-&quot;??_);_(@_)"/>
    <numFmt numFmtId="188" formatCode="#,##0.0&quot;  &quot;"/>
    <numFmt numFmtId="189" formatCode="_(* #,##0.0_);_(* \(#,##0.0\);_(* &quot;-&quot;?_);_(@_)"/>
    <numFmt numFmtId="190" formatCode="#,##0.00&quot;      &quot;"/>
    <numFmt numFmtId="191" formatCode="[$-409]mmmm\ d\,\ yyyy;@"/>
    <numFmt numFmtId="192" formatCode="#,##0.0000"/>
    <numFmt numFmtId="193" formatCode="_-* #,##0.00\ &quot;F&quot;_-;\-* #,##0.00\ &quot;F&quot;_-;_-* &quot;-&quot;??\ &quot;F&quot;_-;_-@_-"/>
    <numFmt numFmtId="194" formatCode="&quot;      &quot;@"/>
    <numFmt numFmtId="195" formatCode="_-* #,##0_-;\-* #,##0_-;_-* &quot;-&quot;??_-;_-@_-"/>
    <numFmt numFmtId="196" formatCode="#,##0.00\ ;\-#,##0.00\ ;&quot; -&quot;#\ ;@\ "/>
    <numFmt numFmtId="197" formatCode="#,##0.00\x;[Red]\(#,##0.00\)\x"/>
    <numFmt numFmtId="198" formatCode="#,##0.0_);\(#,##0.0\);#,##0.0_);@_)"/>
    <numFmt numFmtId="199" formatCode="0.0\ "/>
    <numFmt numFmtId="200" formatCode="0_)"/>
    <numFmt numFmtId="201" formatCode="#,##0_)_x;\(#,##0\)_x;0_)_x;@_)_x"/>
    <numFmt numFmtId="202" formatCode="#,##0.000000"/>
    <numFmt numFmtId="203" formatCode="#,##0;[Red]\(#,##0\)"/>
    <numFmt numFmtId="204" formatCode="_-[$€-2]* #,##0.00_-;\-[$€-2]* #,##0.00_-;_-[$€-2]* &quot;-&quot;??_-"/>
    <numFmt numFmtId="205" formatCode="[$-809]General"/>
    <numFmt numFmtId="206" formatCode="#,##0\ ;&quot; (&quot;#,##0\);&quot; -&quot;#\ ;@\ "/>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00000000"/>
    <numFmt numFmtId="279" formatCode="0.0_);\(0.0\)"/>
  </numFmts>
  <fonts count="263">
    <font>
      <sz val="11"/>
      <color theme="1"/>
      <name val="Calibri"/>
      <charset val="134"/>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1"/>
      <color indexed="8"/>
      <name val="Calibri"/>
      <family val="2"/>
      <scheme val="minor"/>
    </font>
    <font>
      <i/>
      <sz val="10"/>
      <color theme="1"/>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2"/>
      <color theme="1"/>
      <name val="Arial"/>
      <family val="2"/>
    </font>
    <font>
      <sz val="12"/>
      <color indexed="8"/>
      <name val="Calibri"/>
      <family val="2"/>
    </font>
    <font>
      <b/>
      <sz val="13"/>
      <color theme="1"/>
      <name val="Calibri"/>
      <family val="2"/>
      <scheme val="minor"/>
    </font>
    <font>
      <i/>
      <sz val="16"/>
      <color theme="0"/>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b/>
      <sz val="20"/>
      <color theme="1"/>
      <name val="Calibri"/>
      <family val="2"/>
      <scheme val="minor"/>
    </font>
    <font>
      <sz val="8"/>
      <name val="Calibri"/>
      <family val="2"/>
      <scheme val="minor"/>
    </font>
    <font>
      <b/>
      <sz val="24"/>
      <name val="Calibri"/>
      <family val="2"/>
      <scheme val="minor"/>
    </font>
    <font>
      <b/>
      <i/>
      <sz val="13"/>
      <name val="Highlight LET"/>
    </font>
    <font>
      <sz val="11"/>
      <color theme="4" tint="-0.499984740745262"/>
      <name val="Calibri"/>
      <family val="2"/>
      <scheme val="minor"/>
    </font>
    <font>
      <u/>
      <sz val="11"/>
      <color theme="10"/>
      <name val="Calibri"/>
      <family val="2"/>
      <scheme val="minor"/>
    </font>
  </fonts>
  <fills count="186">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84E886"/>
        <bgColor indexed="64"/>
      </patternFill>
    </fill>
    <fill>
      <patternFill patternType="solid">
        <fgColor rgb="FF69D5F3"/>
        <bgColor indexed="64"/>
      </patternFill>
    </fill>
    <fill>
      <patternFill patternType="solid">
        <fgColor theme="5" tint="0.79998168889431442"/>
        <bgColor indexed="64"/>
      </patternFill>
    </fill>
  </fills>
  <borders count="111">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s>
  <cellStyleXfs count="52002">
    <xf numFmtId="0" fontId="0"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48" fillId="20"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55"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9" fontId="104" fillId="0" borderId="0" applyFont="0" applyFill="0" applyBorder="0" applyAlignment="0" applyProtection="0"/>
    <xf numFmtId="0" fontId="9"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3" fontId="104" fillId="0" borderId="0" applyFont="0" applyFill="0" applyBorder="0" applyAlignment="0" applyProtection="0"/>
    <xf numFmtId="0" fontId="104" fillId="0" borderId="0"/>
    <xf numFmtId="0" fontId="104" fillId="22" borderId="0" applyNumberFormat="0" applyBorder="0" applyAlignment="0" applyProtection="0"/>
    <xf numFmtId="0" fontId="104" fillId="22" borderId="0" applyNumberFormat="0" applyBorder="0" applyAlignment="0" applyProtection="0"/>
    <xf numFmtId="0" fontId="52" fillId="28" borderId="53" applyNumberFormat="0" applyAlignment="0" applyProtection="0"/>
    <xf numFmtId="0" fontId="104" fillId="16" borderId="0" applyNumberFormat="0" applyBorder="0" applyAlignment="0" applyProtection="0"/>
    <xf numFmtId="0" fontId="104" fillId="16" borderId="0" applyNumberFormat="0" applyBorder="0" applyAlignment="0" applyProtection="0"/>
    <xf numFmtId="43" fontId="46" fillId="0" borderId="0" applyFont="0" applyFill="0" applyBorder="0" applyAlignment="0" applyProtection="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3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57" fillId="0" borderId="0" applyNumberFormat="0" applyFill="0" applyBorder="0" applyProtection="0"/>
    <xf numFmtId="9" fontId="11" fillId="0" borderId="0" applyFont="0" applyFill="0" applyBorder="0" applyAlignment="0" applyProtection="0"/>
    <xf numFmtId="0" fontId="104" fillId="14"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9" fillId="21" borderId="0" applyNumberFormat="0" applyBorder="0" applyAlignment="0" applyProtection="0"/>
    <xf numFmtId="0" fontId="51" fillId="0" borderId="0" applyNumberFormat="0" applyFill="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1" fillId="0" borderId="0"/>
    <xf numFmtId="0" fontId="104" fillId="7"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49" fontId="60" fillId="0" borderId="0" applyFill="0" applyBorder="0" applyProtection="0">
      <alignment horizontal="left"/>
    </xf>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168" fontId="61" fillId="0" borderId="0" applyFont="0" applyFill="0" applyBorder="0" applyAlignment="0" applyProtection="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43" fontId="45" fillId="0" borderId="0" applyFont="0" applyFill="0" applyBorder="0" applyAlignment="0" applyProtection="0"/>
    <xf numFmtId="178" fontId="65"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9" fontId="57" fillId="0" borderId="61" applyFill="0" applyProtection="0">
      <alignment horizontal="center"/>
    </xf>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49" fillId="58" borderId="0" applyNumberFormat="0" applyBorder="0" applyAlignment="0" applyProtection="0"/>
    <xf numFmtId="0" fontId="9" fillId="0" borderId="0"/>
    <xf numFmtId="0" fontId="104" fillId="2" borderId="0" applyNumberFormat="0" applyBorder="0" applyAlignment="0" applyProtection="0"/>
    <xf numFmtId="0" fontId="104" fillId="35" borderId="56" applyNumberFormat="0" applyFont="0" applyAlignment="0" applyProtection="0"/>
    <xf numFmtId="0" fontId="9" fillId="0" borderId="0"/>
    <xf numFmtId="0" fontId="9" fillId="0" borderId="0"/>
    <xf numFmtId="0" fontId="104" fillId="0" borderId="0"/>
    <xf numFmtId="0" fontId="9" fillId="0" borderId="0"/>
    <xf numFmtId="0" fontId="9" fillId="0" borderId="0"/>
    <xf numFmtId="0" fontId="104" fillId="0" borderId="0"/>
    <xf numFmtId="0" fontId="9" fillId="0" borderId="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2" borderId="0" applyNumberFormat="0" applyBorder="0" applyAlignment="0" applyProtection="0"/>
    <xf numFmtId="0" fontId="104" fillId="24" borderId="0" applyNumberFormat="0" applyBorder="0" applyAlignment="0" applyProtection="0"/>
    <xf numFmtId="9" fontId="14" fillId="0" borderId="0" applyFont="0" applyFill="0" applyBorder="0" applyAlignment="0" applyProtection="0"/>
    <xf numFmtId="0" fontId="9" fillId="0" borderId="0"/>
    <xf numFmtId="0" fontId="104" fillId="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104" fillId="24" borderId="0" applyNumberFormat="0" applyBorder="0" applyAlignment="0" applyProtection="0"/>
    <xf numFmtId="9" fontId="104" fillId="0" borderId="0" applyFont="0" applyFill="0" applyBorder="0" applyAlignment="0" applyProtection="0"/>
    <xf numFmtId="0" fontId="9" fillId="0" borderId="0"/>
    <xf numFmtId="0" fontId="104" fillId="2" borderId="0" applyNumberFormat="0" applyBorder="0" applyAlignment="0" applyProtection="0"/>
    <xf numFmtId="1" fontId="9" fillId="0" borderId="16" applyNumberFormat="0" applyFill="0" applyAlignment="0" applyProtection="0">
      <alignment horizontal="center" vertical="center"/>
    </xf>
    <xf numFmtId="9" fontId="4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04"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45"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9" fillId="0" borderId="0">
      <protection locked="0"/>
    </xf>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16" borderId="0" applyNumberFormat="0" applyBorder="0" applyAlignment="0" applyProtection="0"/>
    <xf numFmtId="0" fontId="45" fillId="6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9" fillId="0" borderId="0"/>
    <xf numFmtId="172" fontId="58"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47"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168" fontId="9" fillId="0" borderId="0" applyFont="0" applyFill="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4" borderId="0" applyNumberFormat="0" applyBorder="0" applyAlignment="0" applyProtection="0"/>
    <xf numFmtId="37" fontId="70" fillId="0" borderId="0"/>
    <xf numFmtId="0" fontId="104" fillId="14"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6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6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49" fillId="65"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9" fillId="0" borderId="0"/>
    <xf numFmtId="9" fontId="6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9" fontId="6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167" fontId="9" fillId="0" borderId="0" applyFont="0" applyFill="0" applyBorder="0" applyAlignment="0" applyProtection="0"/>
    <xf numFmtId="0" fontId="45" fillId="21"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164" fontId="14" fillId="0" borderId="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0" fontId="67" fillId="69" borderId="12"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21"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2"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7"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63" fillId="57"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175" fontId="58" fillId="0" borderId="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74"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1"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0" borderId="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protection locked="0"/>
    </xf>
    <xf numFmtId="0" fontId="104" fillId="16" borderId="0" applyNumberFormat="0" applyBorder="0" applyAlignment="0" applyProtection="0"/>
    <xf numFmtId="0" fontId="104" fillId="16" borderId="0" applyNumberFormat="0" applyBorder="0" applyAlignment="0" applyProtection="0"/>
    <xf numFmtId="0" fontId="51" fillId="0" borderId="0" applyNumberFormat="0" applyFill="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45" fillId="50"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7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7"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22"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8"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104" fillId="0" borderId="0" applyFont="0" applyFill="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46" fillId="0" borderId="0"/>
    <xf numFmtId="0" fontId="104" fillId="22" borderId="0" applyNumberFormat="0" applyBorder="0" applyAlignment="0" applyProtection="0"/>
    <xf numFmtId="0" fontId="104" fillId="22" borderId="0" applyNumberFormat="0" applyBorder="0" applyAlignment="0" applyProtection="0"/>
    <xf numFmtId="43" fontId="45" fillId="0" borderId="0" applyFont="0" applyFill="0" applyBorder="0" applyAlignment="0" applyProtection="0"/>
    <xf numFmtId="170" fontId="58"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9" fillId="52" borderId="0" applyNumberFormat="0" applyBorder="0" applyAlignment="0" applyProtection="0"/>
    <xf numFmtId="0" fontId="104" fillId="22" borderId="0" applyNumberFormat="0" applyBorder="0" applyAlignment="0" applyProtection="0"/>
    <xf numFmtId="0" fontId="49" fillId="23" borderId="0" applyNumberFormat="0" applyBorder="0" applyAlignment="0" applyProtection="0"/>
    <xf numFmtId="0" fontId="104" fillId="2" borderId="0" applyNumberFormat="0" applyBorder="0" applyAlignment="0" applyProtection="0"/>
    <xf numFmtId="0" fontId="9" fillId="0" borderId="0"/>
    <xf numFmtId="0" fontId="48" fillId="5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168" fontId="67" fillId="0" borderId="0" applyFont="0" applyFill="0" applyBorder="0" applyAlignment="0" applyProtection="0"/>
    <xf numFmtId="0" fontId="104" fillId="2" borderId="0" applyNumberFormat="0" applyBorder="0" applyAlignment="0" applyProtection="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5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5"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43" fontId="104"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8" fillId="55" borderId="0" applyNumberFormat="0" applyBorder="0" applyAlignment="0" applyProtection="0"/>
    <xf numFmtId="43" fontId="69"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8"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4" fillId="0" borderId="54" applyNumberFormat="0" applyFill="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46"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5" fillId="30" borderId="0" applyNumberFormat="0" applyBorder="0" applyAlignment="0" applyProtection="0"/>
    <xf numFmtId="0" fontId="104" fillId="7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8"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177"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55" fillId="0" borderId="0"/>
    <xf numFmtId="0" fontId="104" fillId="0" borderId="0"/>
    <xf numFmtId="0" fontId="104" fillId="11" borderId="0" applyNumberFormat="0" applyBorder="0" applyAlignment="0" applyProtection="0"/>
    <xf numFmtId="0" fontId="104" fillId="0" borderId="0"/>
    <xf numFmtId="0" fontId="104" fillId="0" borderId="0"/>
    <xf numFmtId="1" fontId="77" fillId="0" borderId="16" applyNumberFormat="0" applyFill="0" applyAlignment="0" applyProtection="0">
      <alignment horizontal="left"/>
    </xf>
    <xf numFmtId="0" fontId="49" fillId="75"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9" fillId="0" borderId="0">
      <protection locked="0"/>
    </xf>
    <xf numFmtId="0" fontId="104" fillId="0" borderId="0"/>
    <xf numFmtId="0" fontId="104" fillId="11" borderId="0" applyNumberFormat="0" applyBorder="0" applyAlignment="0" applyProtection="0"/>
    <xf numFmtId="0" fontId="104" fillId="0" borderId="0"/>
    <xf numFmtId="0" fontId="104" fillId="0" borderId="0"/>
    <xf numFmtId="180" fontId="9"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69"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45"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45" fillId="37" borderId="0" applyNumberFormat="0" applyBorder="0" applyAlignment="0" applyProtection="0"/>
    <xf numFmtId="43" fontId="45" fillId="0" borderId="0" applyFont="0" applyFill="0" applyBorder="0" applyAlignment="0" applyProtection="0"/>
    <xf numFmtId="0" fontId="104" fillId="53"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45" fillId="60"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1" fontId="60" fillId="0" borderId="67" applyNumberFormat="0" applyFill="0" applyProtection="0">
      <alignment horizontal="left" vertical="center"/>
    </xf>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11"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9" fillId="0" borderId="0">
      <protection locked="0"/>
    </xf>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45"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104" fillId="7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49" fillId="60"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26"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1" fillId="0" borderId="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9" fontId="11" fillId="0" borderId="0" applyFon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9" fillId="82"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184" fontId="9" fillId="0" borderId="0" applyFont="0" applyFill="0" applyBorder="0" applyAlignment="0" applyProtection="0"/>
    <xf numFmtId="0" fontId="45" fillId="67" borderId="0" applyNumberFormat="0" applyBorder="0" applyAlignment="0" applyProtection="0"/>
    <xf numFmtId="0" fontId="104" fillId="7" borderId="0" applyNumberFormat="0" applyBorder="0" applyAlignment="0" applyProtection="0"/>
    <xf numFmtId="0" fontId="104" fillId="5" borderId="0" applyNumberFormat="0" applyBorder="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45" fillId="67" borderId="0" applyNumberFormat="0" applyBorder="0" applyAlignment="0" applyProtection="0"/>
    <xf numFmtId="168" fontId="43" fillId="0" borderId="0">
      <alignment vertical="top"/>
      <protection locked="0"/>
    </xf>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82" fillId="33" borderId="57"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38" fontId="67" fillId="5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173" fontId="104"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43" fontId="9"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9" fillId="0" borderId="0">
      <protection locked="0"/>
    </xf>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3" fillId="0" borderId="61" applyNumberFormat="0" applyFill="0" applyProtection="0">
      <alignment horizontal="left" vertical="top" wrapText="1"/>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58" fillId="0" borderId="0"/>
    <xf numFmtId="0" fontId="58"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lignment vertical="top"/>
      <protection locked="0"/>
    </xf>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9" fillId="0" borderId="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9" fillId="85"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9" fillId="0" borderId="0">
      <protection locked="0"/>
    </xf>
    <xf numFmtId="0" fontId="104" fillId="7"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9" fillId="86" borderId="0" applyNumberFormat="0" applyBorder="0" applyAlignment="0" applyProtection="0"/>
    <xf numFmtId="0" fontId="45" fillId="30" borderId="0" applyNumberFormat="0" applyBorder="0" applyAlignment="0" applyProtection="0"/>
    <xf numFmtId="0" fontId="49" fillId="8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69" borderId="63" applyNumberFormat="0" applyFont="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45"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9"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9" fillId="8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40" fontId="87"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104"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3" fontId="9" fillId="0" borderId="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40" fontId="42" fillId="0" borderId="0" applyFont="0" applyFill="0" applyBorder="0" applyAlignment="0" applyProtection="0"/>
    <xf numFmtId="0" fontId="9"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172" fontId="81" fillId="0" borderId="9">
      <alignment horizontal="right"/>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8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90" fillId="27" borderId="0">
      <alignment vertical="top"/>
      <protection locked="0"/>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43" fontId="104" fillId="0" borderId="0" applyFont="0" applyFill="0" applyBorder="0" applyAlignment="0" applyProtection="0"/>
    <xf numFmtId="0" fontId="49" fillId="88" borderId="0" applyNumberFormat="0" applyBorder="0" applyAlignment="0" applyProtection="0"/>
    <xf numFmtId="43" fontId="56" fillId="0" borderId="0" applyFont="0" applyFill="0" applyBorder="0" applyAlignment="0" applyProtection="0"/>
    <xf numFmtId="0" fontId="49" fillId="88" borderId="0" applyNumberFormat="0" applyBorder="0" applyAlignment="0" applyProtection="0"/>
    <xf numFmtId="43" fontId="43" fillId="0" borderId="0">
      <alignment vertical="top"/>
      <protection locked="0"/>
    </xf>
    <xf numFmtId="0" fontId="48" fillId="8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32" borderId="0" applyNumberFormat="0" applyBorder="0" applyAlignment="0" applyProtection="0"/>
    <xf numFmtId="0" fontId="62" fillId="72" borderId="0" applyNumberFormat="0" applyBorder="0" applyAlignment="0" applyProtection="0"/>
    <xf numFmtId="0" fontId="49" fillId="26" borderId="0" applyNumberFormat="0" applyBorder="0" applyAlignment="0" applyProtection="0"/>
    <xf numFmtId="0" fontId="49" fillId="21" borderId="0" applyNumberFormat="0" applyBorder="0" applyAlignment="0" applyProtection="0"/>
    <xf numFmtId="0" fontId="48" fillId="90" borderId="0" applyNumberFormat="0" applyBorder="0" applyAlignment="0" applyProtection="0"/>
    <xf numFmtId="0" fontId="49" fillId="71" borderId="0" applyNumberFormat="0" applyBorder="0" applyAlignment="0" applyProtection="0"/>
    <xf numFmtId="168" fontId="9" fillId="0" borderId="0" applyFont="0" applyFill="0" applyBorder="0" applyAlignment="0" applyProtection="0"/>
    <xf numFmtId="43" fontId="104" fillId="0" borderId="0" applyFont="0" applyFill="0" applyBorder="0" applyAlignment="0" applyProtection="0"/>
    <xf numFmtId="0" fontId="49" fillId="83" borderId="0" applyNumberFormat="0" applyBorder="0" applyAlignment="0" applyProtection="0"/>
    <xf numFmtId="0" fontId="49" fillId="71" borderId="0" applyNumberFormat="0" applyBorder="0" applyAlignment="0" applyProtection="0"/>
    <xf numFmtId="0" fontId="48" fillId="66"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49" fillId="23" borderId="0" applyNumberFormat="0" applyBorder="0" applyAlignment="0" applyProtection="0"/>
    <xf numFmtId="0" fontId="48" fillId="68" borderId="0" applyNumberFormat="0" applyBorder="0" applyAlignment="0" applyProtection="0"/>
    <xf numFmtId="0" fontId="48" fillId="91" borderId="0" applyNumberFormat="0" applyBorder="0" applyAlignment="0" applyProtection="0"/>
    <xf numFmtId="0" fontId="49" fillId="48" borderId="0" applyNumberFormat="0" applyBorder="0" applyAlignment="0" applyProtection="0"/>
    <xf numFmtId="0" fontId="49" fillId="52" borderId="0" applyNumberFormat="0" applyBorder="0" applyAlignment="0" applyProtection="0"/>
    <xf numFmtId="0" fontId="48" fillId="46"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8" fillId="51"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9" fillId="0" borderId="0"/>
    <xf numFmtId="0" fontId="62" fillId="50" borderId="0" applyNumberFormat="0" applyBorder="0" applyAlignment="0" applyProtection="0"/>
    <xf numFmtId="0" fontId="62" fillId="72" borderId="0" applyNumberFormat="0" applyBorder="0" applyAlignment="0" applyProtection="0"/>
    <xf numFmtId="0" fontId="91" fillId="27" borderId="0" applyNumberFormat="0" applyBorder="0" applyAlignment="0" applyProtection="0"/>
    <xf numFmtId="0" fontId="78" fillId="84" borderId="66" applyNumberFormat="0" applyAlignment="0" applyProtection="0"/>
    <xf numFmtId="0" fontId="78" fillId="76" borderId="66" applyNumberFormat="0" applyAlignment="0" applyProtection="0"/>
    <xf numFmtId="0" fontId="78" fillId="84" borderId="66" applyNumberFormat="0" applyAlignment="0" applyProtection="0"/>
    <xf numFmtId="0" fontId="71" fillId="17" borderId="52" applyNumberFormat="0" applyAlignment="0" applyProtection="0"/>
    <xf numFmtId="43" fontId="104" fillId="0" borderId="0" applyFont="0" applyFill="0" applyBorder="0" applyAlignment="0" applyProtection="0"/>
    <xf numFmtId="0" fontId="92" fillId="92" borderId="0" applyNumberFormat="0" applyBorder="0" applyAlignment="0" applyProtection="0"/>
    <xf numFmtId="43" fontId="104" fillId="0" borderId="0" applyFont="0" applyFill="0" applyBorder="0" applyAlignment="0" applyProtection="0"/>
    <xf numFmtId="177" fontId="58" fillId="0" borderId="0" applyFont="0" applyFill="0" applyBorder="0" applyAlignment="0" applyProtection="0"/>
    <xf numFmtId="43" fontId="45" fillId="0" borderId="0">
      <alignment vertical="top"/>
      <protection locked="0"/>
    </xf>
    <xf numFmtId="4" fontId="72" fillId="0" borderId="0" applyFont="0" applyFill="0" applyBorder="0" applyAlignment="0" applyProtection="0"/>
    <xf numFmtId="168" fontId="45" fillId="0" borderId="0">
      <alignment vertical="top"/>
      <protection locked="0"/>
    </xf>
    <xf numFmtId="43" fontId="47" fillId="0" borderId="0" applyFont="0" applyFill="0" applyBorder="0" applyAlignment="0" applyProtection="0"/>
    <xf numFmtId="43" fontId="104" fillId="0" borderId="0" applyFont="0" applyFill="0" applyBorder="0" applyAlignment="0" applyProtection="0"/>
    <xf numFmtId="0" fontId="88" fillId="43" borderId="0" applyNumberFormat="0" applyBorder="0" applyAlignment="0" applyProtection="0"/>
    <xf numFmtId="43" fontId="104" fillId="0" borderId="0" applyFont="0" applyFill="0" applyBorder="0" applyAlignment="0" applyProtection="0"/>
    <xf numFmtId="43" fontId="47"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04" fillId="0" borderId="0"/>
    <xf numFmtId="43" fontId="17"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177" fontId="58"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76" fontId="42" fillId="0" borderId="0">
      <alignment vertical="top"/>
      <protection locked="0"/>
    </xf>
    <xf numFmtId="40" fontId="42" fillId="0" borderId="0" applyFont="0" applyFill="0" applyBorder="0" applyAlignment="0" applyProtection="0"/>
    <xf numFmtId="176" fontId="42" fillId="0" borderId="0">
      <alignment vertical="top"/>
      <protection locked="0"/>
    </xf>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0" fontId="44" fillId="0" borderId="0"/>
    <xf numFmtId="40" fontId="42" fillId="0" borderId="0" applyFont="0" applyFill="0" applyBorder="0" applyAlignment="0" applyProtection="0"/>
    <xf numFmtId="0" fontId="104" fillId="0" borderId="0"/>
    <xf numFmtId="177" fontId="58" fillId="0" borderId="0" applyFont="0" applyFill="0" applyBorder="0" applyAlignment="0" applyProtection="0"/>
    <xf numFmtId="43" fontId="47" fillId="0" borderId="0" applyFont="0" applyFill="0" applyBorder="0" applyAlignment="0" applyProtection="0"/>
    <xf numFmtId="0" fontId="11" fillId="0" borderId="0"/>
    <xf numFmtId="43" fontId="9" fillId="0" borderId="0" applyFont="0" applyFill="0" applyBorder="0" applyAlignment="0" applyProtection="0"/>
    <xf numFmtId="168" fontId="44" fillId="0" borderId="0" applyFont="0" applyFill="0" applyBorder="0" applyAlignment="0" applyProtection="0"/>
    <xf numFmtId="0" fontId="9" fillId="0" borderId="0">
      <protection locked="0"/>
    </xf>
    <xf numFmtId="168" fontId="104" fillId="0" borderId="0" applyFont="0" applyFill="0" applyBorder="0" applyAlignment="0" applyProtection="0"/>
    <xf numFmtId="0" fontId="58" fillId="0" borderId="0"/>
    <xf numFmtId="43" fontId="9" fillId="0" borderId="0" applyFont="0" applyFill="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4" fontId="72" fillId="0" borderId="0" applyFont="0" applyFill="0" applyBorder="0" applyAlignment="0" applyProtection="0"/>
    <xf numFmtId="168" fontId="104" fillId="0" borderId="0" applyFont="0" applyFill="0" applyBorder="0" applyAlignment="0" applyProtection="0"/>
    <xf numFmtId="174" fontId="44" fillId="0" borderId="0"/>
    <xf numFmtId="168" fontId="104" fillId="0" borderId="0" applyFont="0" applyFill="0" applyBorder="0" applyAlignment="0" applyProtection="0"/>
    <xf numFmtId="0" fontId="9" fillId="0" borderId="0"/>
    <xf numFmtId="0" fontId="9" fillId="0" borderId="0"/>
    <xf numFmtId="168" fontId="44" fillId="0" borderId="0" applyFont="0" applyFill="0" applyBorder="0" applyAlignment="0" applyProtection="0"/>
    <xf numFmtId="172" fontId="58" fillId="0" borderId="0" applyFont="0" applyFill="0" applyBorder="0" applyAlignment="0" applyProtection="0"/>
    <xf numFmtId="182" fontId="58" fillId="0" borderId="0" applyFont="0" applyFill="0" applyBorder="0" applyAlignment="0" applyProtection="0"/>
    <xf numFmtId="40" fontId="42" fillId="0" borderId="0" applyFont="0" applyFill="0" applyBorder="0" applyAlignment="0" applyProtection="0"/>
    <xf numFmtId="43" fontId="9" fillId="0" borderId="0" applyFont="0" applyFill="0" applyBorder="0" applyAlignment="0" applyProtection="0"/>
    <xf numFmtId="172" fontId="58" fillId="0" borderId="0" applyFont="0" applyFill="0" applyBorder="0" applyAlignment="0" applyProtection="0"/>
    <xf numFmtId="40" fontId="42"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43" fillId="0" borderId="0">
      <alignment vertical="top"/>
      <protection locked="0"/>
    </xf>
    <xf numFmtId="183" fontId="9" fillId="0" borderId="0" applyFont="0" applyFill="0" applyBorder="0" applyAlignment="0" applyProtection="0"/>
    <xf numFmtId="43" fontId="9" fillId="0" borderId="0" applyFont="0" applyFill="0" applyBorder="0" applyAlignment="0" applyProtection="0"/>
    <xf numFmtId="168" fontId="9" fillId="0" borderId="0">
      <alignment vertical="top"/>
      <protection locked="0"/>
    </xf>
    <xf numFmtId="177"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168" fontId="44" fillId="0" borderId="0" applyFont="0" applyFill="0" applyBorder="0" applyAlignment="0" applyProtection="0"/>
    <xf numFmtId="40" fontId="42" fillId="0" borderId="0" applyFont="0" applyFill="0" applyBorder="0" applyAlignment="0" applyProtection="0"/>
    <xf numFmtId="0" fontId="46" fillId="0" borderId="0"/>
    <xf numFmtId="43" fontId="46" fillId="0" borderId="0" applyFont="0" applyFill="0" applyBorder="0" applyAlignment="0" applyProtection="0"/>
    <xf numFmtId="175" fontId="58" fillId="0" borderId="0"/>
    <xf numFmtId="40" fontId="42" fillId="0" borderId="0" applyFont="0" applyFill="0" applyBorder="0" applyAlignment="0" applyProtection="0"/>
    <xf numFmtId="183" fontId="9" fillId="0" borderId="0" applyFont="0" applyFill="0" applyBorder="0" applyAlignment="0" applyProtection="0"/>
    <xf numFmtId="174" fontId="44" fillId="0" borderId="0"/>
    <xf numFmtId="43" fontId="104" fillId="0" borderId="0" applyFont="0" applyFill="0" applyBorder="0" applyAlignment="0" applyProtection="0"/>
    <xf numFmtId="43" fontId="104"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168" fontId="9" fillId="0" borderId="0" applyFont="0" applyFill="0" applyBorder="0" applyAlignment="0" applyProtection="0"/>
    <xf numFmtId="43" fontId="46" fillId="0" borderId="0" applyFont="0" applyFill="0" applyBorder="0" applyAlignment="0" applyProtection="0"/>
    <xf numFmtId="0" fontId="104" fillId="0" borderId="0"/>
    <xf numFmtId="40" fontId="42" fillId="0" borderId="0" applyFont="0" applyFill="0" applyBorder="0" applyAlignment="0" applyProtection="0"/>
    <xf numFmtId="40" fontId="42" fillId="0" borderId="0" applyFont="0" applyFill="0" applyBorder="0" applyAlignment="0" applyProtection="0"/>
    <xf numFmtId="18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0" fontId="55" fillId="0" borderId="0"/>
    <xf numFmtId="43" fontId="104" fillId="0" borderId="0" applyFont="0" applyFill="0" applyBorder="0" applyAlignment="0" applyProtection="0"/>
    <xf numFmtId="168" fontId="9" fillId="0" borderId="0" applyFont="0" applyFill="0" applyBorder="0" applyAlignment="0" applyProtection="0"/>
    <xf numFmtId="43" fontId="47"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8" fontId="44" fillId="0" borderId="0" applyFont="0" applyFill="0" applyBorder="0" applyAlignment="0" applyProtection="0"/>
    <xf numFmtId="43" fontId="45" fillId="0" borderId="0" applyFont="0" applyFill="0" applyBorder="0" applyAlignment="0" applyProtection="0"/>
    <xf numFmtId="173" fontId="104" fillId="0" borderId="0" applyFont="0" applyFill="0" applyBorder="0" applyAlignment="0" applyProtection="0"/>
    <xf numFmtId="43" fontId="46" fillId="0" borderId="0" applyFont="0" applyFill="0" applyBorder="0" applyAlignment="0" applyProtection="0"/>
    <xf numFmtId="0" fontId="46" fillId="0" borderId="0"/>
    <xf numFmtId="43" fontId="104" fillId="0" borderId="0" applyFont="0" applyFill="0" applyBorder="0" applyAlignment="0" applyProtection="0"/>
    <xf numFmtId="0" fontId="46" fillId="0" borderId="0"/>
    <xf numFmtId="43" fontId="104"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0" fontId="104" fillId="0" borderId="0"/>
    <xf numFmtId="43" fontId="9" fillId="0" borderId="0" applyFont="0" applyFill="0" applyBorder="0" applyAlignment="0" applyProtection="0"/>
    <xf numFmtId="43" fontId="69" fillId="0" borderId="0" applyFont="0" applyFill="0" applyBorder="0" applyAlignment="0" applyProtection="0"/>
    <xf numFmtId="40" fontId="42"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6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104" fillId="0" borderId="0"/>
    <xf numFmtId="183" fontId="104" fillId="0" borderId="0" applyFont="0" applyFill="0" applyBorder="0" applyAlignment="0" applyProtection="0"/>
    <xf numFmtId="185" fontId="58" fillId="0" borderId="0"/>
    <xf numFmtId="43" fontId="104" fillId="0" borderId="0" applyFont="0" applyFill="0" applyBorder="0" applyAlignment="0" applyProtection="0"/>
    <xf numFmtId="0" fontId="74" fillId="0" borderId="0"/>
    <xf numFmtId="43" fontId="104"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0" fontId="1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2" fontId="14" fillId="0" borderId="0" applyFill="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39" borderId="0" applyNumberFormat="0" applyBorder="0" applyAlignment="0" applyProtection="0"/>
    <xf numFmtId="0" fontId="96" fillId="39" borderId="0">
      <alignment vertical="top"/>
      <protection locked="0"/>
    </xf>
    <xf numFmtId="0" fontId="68" fillId="0" borderId="65" applyNumberFormat="0" applyAlignment="0" applyProtection="0">
      <alignment horizontal="left" vertical="center"/>
    </xf>
    <xf numFmtId="0" fontId="68" fillId="0" borderId="11">
      <alignment horizontal="left" vertical="center"/>
    </xf>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9"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9" fillId="0" borderId="0">
      <protection locked="0"/>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104" fillId="0" borderId="0"/>
    <xf numFmtId="0" fontId="53" fillId="0" borderId="0" applyNumberFormat="0" applyFill="0" applyBorder="0" applyAlignment="0" applyProtection="0"/>
    <xf numFmtId="0" fontId="11" fillId="0" borderId="0"/>
    <xf numFmtId="0" fontId="104" fillId="0" borderId="0"/>
    <xf numFmtId="0" fontId="53" fillId="0" borderId="0" applyNumberFormat="0" applyFill="0" applyBorder="0" applyAlignment="0" applyProtection="0"/>
    <xf numFmtId="0" fontId="99" fillId="0" borderId="0" applyNumberFormat="0" applyFill="0" applyBorder="0" applyAlignment="0" applyProtection="0">
      <alignment vertical="top"/>
      <protection locked="0"/>
    </xf>
    <xf numFmtId="0" fontId="86" fillId="81" borderId="53" applyNumberFormat="0" applyAlignment="0" applyProtection="0"/>
    <xf numFmtId="179" fontId="14" fillId="0" borderId="16" applyFont="0" applyFill="0" applyBorder="0" applyAlignment="0" applyProtection="0">
      <alignment horizontal="center"/>
    </xf>
    <xf numFmtId="0" fontId="54" fillId="0" borderId="54" applyNumberFormat="0" applyFill="0" applyAlignment="0" applyProtection="0"/>
    <xf numFmtId="0" fontId="85" fillId="0" borderId="58" applyNumberFormat="0" applyFill="0" applyAlignment="0" applyProtection="0"/>
    <xf numFmtId="0" fontId="92" fillId="92" borderId="0" applyNumberFormat="0" applyBorder="0" applyAlignment="0" applyProtection="0"/>
    <xf numFmtId="0" fontId="92" fillId="93" borderId="0" applyNumberFormat="0" applyBorder="0" applyAlignment="0" applyProtection="0"/>
    <xf numFmtId="0" fontId="9" fillId="0" borderId="0"/>
    <xf numFmtId="0" fontId="9" fillId="0" borderId="0"/>
    <xf numFmtId="0" fontId="69" fillId="0" borderId="0"/>
    <xf numFmtId="0" fontId="59" fillId="0" borderId="0"/>
    <xf numFmtId="0" fontId="104" fillId="0" borderId="0"/>
    <xf numFmtId="0" fontId="104" fillId="0" borderId="0"/>
    <xf numFmtId="0" fontId="104" fillId="0" borderId="0"/>
    <xf numFmtId="0" fontId="104" fillId="0" borderId="0"/>
    <xf numFmtId="0" fontId="9" fillId="0" borderId="0">
      <protection locked="0"/>
    </xf>
    <xf numFmtId="0" fontId="58"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9" fillId="0" borderId="0"/>
    <xf numFmtId="0" fontId="9" fillId="0" borderId="0"/>
    <xf numFmtId="0" fontId="104" fillId="0" borderId="0"/>
    <xf numFmtId="0" fontId="104" fillId="0" borderId="0"/>
    <xf numFmtId="0" fontId="104" fillId="0" borderId="0"/>
    <xf numFmtId="0" fontId="9" fillId="0" borderId="0">
      <protection locked="0"/>
    </xf>
    <xf numFmtId="0" fontId="104" fillId="0" borderId="0"/>
    <xf numFmtId="0" fontId="104" fillId="0" borderId="0"/>
    <xf numFmtId="0" fontId="46" fillId="0" borderId="0"/>
    <xf numFmtId="0" fontId="104" fillId="0" borderId="0"/>
    <xf numFmtId="0" fontId="104" fillId="0" borderId="0"/>
    <xf numFmtId="0" fontId="9"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9" fillId="0" borderId="0"/>
    <xf numFmtId="0" fontId="67" fillId="0" borderId="0"/>
    <xf numFmtId="0" fontId="44" fillId="0" borderId="0"/>
    <xf numFmtId="0" fontId="9" fillId="0" borderId="0"/>
    <xf numFmtId="0" fontId="104"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104" fillId="0" borderId="0"/>
    <xf numFmtId="0" fontId="104" fillId="0" borderId="0"/>
    <xf numFmtId="0" fontId="9" fillId="0" borderId="0">
      <protection locked="0"/>
    </xf>
    <xf numFmtId="0" fontId="56" fillId="0" borderId="0"/>
    <xf numFmtId="0" fontId="104" fillId="0" borderId="0"/>
    <xf numFmtId="0" fontId="9" fillId="0" borderId="0"/>
    <xf numFmtId="0" fontId="9" fillId="0" borderId="0"/>
    <xf numFmtId="0" fontId="104" fillId="0" borderId="0"/>
    <xf numFmtId="0" fontId="9" fillId="0" borderId="0">
      <protection locked="0"/>
    </xf>
    <xf numFmtId="0" fontId="56"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6" fillId="0" borderId="0" applyNumberFormat="0" applyFill="0" applyBorder="0" applyAlignment="0" applyProtection="0"/>
    <xf numFmtId="0" fontId="9" fillId="0" borderId="0"/>
    <xf numFmtId="0" fontId="74" fillId="0" borderId="0"/>
    <xf numFmtId="0" fontId="104" fillId="0" borderId="0"/>
    <xf numFmtId="0" fontId="46" fillId="0" borderId="0"/>
    <xf numFmtId="0" fontId="55" fillId="0" borderId="0"/>
    <xf numFmtId="0" fontId="104" fillId="0" borderId="0"/>
    <xf numFmtId="0" fontId="55" fillId="0" borderId="0"/>
    <xf numFmtId="0" fontId="104" fillId="0" borderId="0"/>
    <xf numFmtId="0" fontId="9" fillId="0" borderId="0"/>
    <xf numFmtId="0" fontId="46" fillId="0" borderId="0"/>
    <xf numFmtId="0" fontId="67" fillId="0" borderId="0"/>
    <xf numFmtId="0" fontId="104" fillId="0" borderId="0"/>
    <xf numFmtId="0" fontId="9" fillId="0" borderId="0">
      <protection locked="0"/>
    </xf>
    <xf numFmtId="0" fontId="58" fillId="0" borderId="0"/>
    <xf numFmtId="0" fontId="58"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104" fillId="0" borderId="0"/>
    <xf numFmtId="0" fontId="9" fillId="0" borderId="0"/>
    <xf numFmtId="0" fontId="9" fillId="0" borderId="0"/>
    <xf numFmtId="0" fontId="9" fillId="0" borderId="0">
      <protection locked="0"/>
    </xf>
    <xf numFmtId="0" fontId="104" fillId="0" borderId="0"/>
    <xf numFmtId="0" fontId="104" fillId="0" borderId="0"/>
    <xf numFmtId="0" fontId="9" fillId="0" borderId="0"/>
    <xf numFmtId="0" fontId="9" fillId="0" borderId="0"/>
    <xf numFmtId="0" fontId="11" fillId="0" borderId="0"/>
    <xf numFmtId="0" fontId="75" fillId="0" borderId="0">
      <alignment vertical="center"/>
    </xf>
    <xf numFmtId="0" fontId="11" fillId="0" borderId="0"/>
    <xf numFmtId="0" fontId="75" fillId="0" borderId="0">
      <alignment vertical="center"/>
    </xf>
    <xf numFmtId="0" fontId="75" fillId="0" borderId="0">
      <alignment vertical="center"/>
    </xf>
    <xf numFmtId="0" fontId="104" fillId="0" borderId="0"/>
    <xf numFmtId="0" fontId="75" fillId="0" borderId="0">
      <alignment vertical="center"/>
    </xf>
    <xf numFmtId="0" fontId="104" fillId="0" borderId="0"/>
    <xf numFmtId="0" fontId="75" fillId="0" borderId="0">
      <alignment vertical="center"/>
    </xf>
    <xf numFmtId="0" fontId="58" fillId="0" borderId="0"/>
    <xf numFmtId="0" fontId="58" fillId="0" borderId="0"/>
    <xf numFmtId="0" fontId="9" fillId="0" borderId="0"/>
    <xf numFmtId="0" fontId="9" fillId="0" borderId="0"/>
    <xf numFmtId="0" fontId="104" fillId="0" borderId="0"/>
    <xf numFmtId="0" fontId="104" fillId="0" borderId="0"/>
    <xf numFmtId="9" fontId="14" fillId="0" borderId="0" applyFont="0" applyFill="0" applyBorder="0" applyAlignment="0" applyProtection="0"/>
    <xf numFmtId="0" fontId="55" fillId="0" borderId="0"/>
    <xf numFmtId="0" fontId="104" fillId="0" borderId="0"/>
    <xf numFmtId="0" fontId="104" fillId="0" borderId="0"/>
    <xf numFmtId="0" fontId="104" fillId="0" borderId="0"/>
    <xf numFmtId="0" fontId="104" fillId="0" borderId="0"/>
    <xf numFmtId="0" fontId="58" fillId="0" borderId="0"/>
    <xf numFmtId="0" fontId="58" fillId="0" borderId="0"/>
    <xf numFmtId="0" fontId="9" fillId="0" borderId="0"/>
    <xf numFmtId="0" fontId="9" fillId="0" borderId="0"/>
    <xf numFmtId="0" fontId="104" fillId="0" borderId="0"/>
    <xf numFmtId="0" fontId="104" fillId="0" borderId="0"/>
    <xf numFmtId="0" fontId="58" fillId="0" borderId="0"/>
    <xf numFmtId="0" fontId="58" fillId="0" borderId="0"/>
    <xf numFmtId="0" fontId="104" fillId="0" borderId="0"/>
    <xf numFmtId="0" fontId="9"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55" fillId="0" borderId="0"/>
    <xf numFmtId="0" fontId="46" fillId="0" borderId="0"/>
    <xf numFmtId="0" fontId="104" fillId="0" borderId="0"/>
    <xf numFmtId="0" fontId="46" fillId="0" borderId="0"/>
    <xf numFmtId="0" fontId="55" fillId="0" borderId="0"/>
    <xf numFmtId="0" fontId="104" fillId="0" borderId="0"/>
    <xf numFmtId="0" fontId="9" fillId="0" borderId="0"/>
    <xf numFmtId="0" fontId="58" fillId="0" borderId="0"/>
    <xf numFmtId="0" fontId="104" fillId="0" borderId="0"/>
    <xf numFmtId="0" fontId="104" fillId="0" borderId="0"/>
    <xf numFmtId="0" fontId="9" fillId="0" borderId="0"/>
    <xf numFmtId="0" fontId="58" fillId="0" borderId="0"/>
    <xf numFmtId="0" fontId="104" fillId="0" borderId="0"/>
    <xf numFmtId="0" fontId="104" fillId="0" borderId="0"/>
    <xf numFmtId="0" fontId="75" fillId="0" borderId="0">
      <alignment vertical="center"/>
    </xf>
    <xf numFmtId="0" fontId="9" fillId="0" borderId="0"/>
    <xf numFmtId="0" fontId="104" fillId="0" borderId="0"/>
    <xf numFmtId="0" fontId="104" fillId="0" borderId="0"/>
    <xf numFmtId="0" fontId="104" fillId="0" borderId="0"/>
    <xf numFmtId="0" fontId="9" fillId="0" borderId="0"/>
    <xf numFmtId="0" fontId="104" fillId="0" borderId="0"/>
    <xf numFmtId="0" fontId="104" fillId="0" borderId="0"/>
    <xf numFmtId="0" fontId="46" fillId="0" borderId="0"/>
    <xf numFmtId="0" fontId="9" fillId="0" borderId="0"/>
    <xf numFmtId="0" fontId="104" fillId="0" borderId="0"/>
    <xf numFmtId="0" fontId="104" fillId="0" borderId="0"/>
    <xf numFmtId="0" fontId="55"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4"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55" fillId="0" borderId="0"/>
    <xf numFmtId="0" fontId="104" fillId="0" borderId="0"/>
    <xf numFmtId="0" fontId="73" fillId="28" borderId="62" applyNumberFormat="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0" fontId="6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9" fillId="0" borderId="0"/>
    <xf numFmtId="0" fontId="46" fillId="0" borderId="0"/>
    <xf numFmtId="0" fontId="46" fillId="0" borderId="0"/>
    <xf numFmtId="0" fontId="46" fillId="0" borderId="0"/>
    <xf numFmtId="0" fontId="46" fillId="0" borderId="0"/>
    <xf numFmtId="0" fontId="104" fillId="0" borderId="0"/>
    <xf numFmtId="0" fontId="46" fillId="0" borderId="0"/>
    <xf numFmtId="0" fontId="9" fillId="0" borderId="0"/>
    <xf numFmtId="0" fontId="104" fillId="0" borderId="0"/>
    <xf numFmtId="0" fontId="9" fillId="0" borderId="0"/>
    <xf numFmtId="0" fontId="104" fillId="0" borderId="0"/>
    <xf numFmtId="0" fontId="46" fillId="0" borderId="0"/>
    <xf numFmtId="0" fontId="69" fillId="0" borderId="0"/>
    <xf numFmtId="0" fontId="46" fillId="0" borderId="0"/>
    <xf numFmtId="0" fontId="104" fillId="0" borderId="0"/>
    <xf numFmtId="0" fontId="9" fillId="0" borderId="0">
      <protection locked="0"/>
    </xf>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9" fillId="0" borderId="0">
      <protection locked="0"/>
    </xf>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69" borderId="63"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9" fillId="94" borderId="63" applyNumberForma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6" fillId="69" borderId="63"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73" fillId="59" borderId="62" applyNumberFormat="0" applyAlignment="0" applyProtection="0"/>
    <xf numFmtId="0" fontId="73" fillId="59" borderId="62" applyNumberFormat="0" applyAlignment="0" applyProtection="0"/>
    <xf numFmtId="0" fontId="89" fillId="33" borderId="55" applyNumberFormat="0" applyAlignment="0" applyProtection="0"/>
    <xf numFmtId="1" fontId="60" fillId="0" borderId="12" applyFill="0" applyProtection="0">
      <alignment horizontal="center" vertical="top" wrapText="1"/>
    </xf>
    <xf numFmtId="10" fontId="9" fillId="0" borderId="0" applyFont="0" applyFill="0" applyBorder="0" applyAlignment="0" applyProtection="0"/>
    <xf numFmtId="9" fontId="9"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43" fillId="0" borderId="0">
      <alignment vertical="top"/>
      <protection locked="0"/>
    </xf>
    <xf numFmtId="9" fontId="43" fillId="0" borderId="0">
      <alignment vertical="top"/>
      <protection locked="0"/>
    </xf>
    <xf numFmtId="9" fontId="43" fillId="0" borderId="0">
      <alignment vertical="top"/>
      <protection locked="0"/>
    </xf>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6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5" fillId="0" borderId="0"/>
    <xf numFmtId="0" fontId="9" fillId="0" borderId="0"/>
    <xf numFmtId="0" fontId="100" fillId="0" borderId="0" applyNumberFormat="0" applyFill="0" applyBorder="0" applyAlignment="0" applyProtection="0"/>
    <xf numFmtId="0" fontId="100" fillId="0" borderId="0" applyNumberFormat="0" applyFill="0" applyBorder="0" applyAlignment="0" applyProtection="0"/>
    <xf numFmtId="0" fontId="79" fillId="0" borderId="0" applyNumberFormat="0" applyFill="0" applyBorder="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22" fillId="0" borderId="59"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9" fillId="0" borderId="0"/>
    <xf numFmtId="0" fontId="14" fillId="0" borderId="0"/>
    <xf numFmtId="0" fontId="45" fillId="25" borderId="0" applyNumberFormat="0" applyBorder="0" applyAlignment="0" applyProtection="0"/>
    <xf numFmtId="0" fontId="107"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alignment vertical="top"/>
    </xf>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9" fontId="4" fillId="0" borderId="0" applyFont="0" applyFill="0" applyBorder="0" applyAlignment="0" applyProtection="0"/>
    <xf numFmtId="0" fontId="9" fillId="0" borderId="0"/>
    <xf numFmtId="168"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72"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78" fillId="98" borderId="66" applyNumberFormat="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207" fontId="9" fillId="0" borderId="0"/>
    <xf numFmtId="0" fontId="9" fillId="0" borderId="0"/>
    <xf numFmtId="168" fontId="9" fillId="0" borderId="0" applyFont="0" applyFill="0" applyBorder="0" applyAlignment="0" applyProtection="0"/>
    <xf numFmtId="208"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18" borderId="0" applyNumberFormat="0" applyBorder="0" applyAlignment="0" applyProtection="0"/>
    <xf numFmtId="9" fontId="9" fillId="0" borderId="0" applyFont="0" applyFill="0" applyBorder="0" applyAlignment="0" applyProtection="0"/>
    <xf numFmtId="0" fontId="14" fillId="0" borderId="0"/>
    <xf numFmtId="0" fontId="14" fillId="0" borderId="0"/>
    <xf numFmtId="0" fontId="112" fillId="23" borderId="0" applyNumberFormat="0" applyBorder="0" applyAlignment="0" applyProtection="0"/>
    <xf numFmtId="0" fontId="9" fillId="0" borderId="0">
      <alignment vertical="top"/>
    </xf>
    <xf numFmtId="0" fontId="9" fillId="0" borderId="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 fillId="0" borderId="0"/>
    <xf numFmtId="0" fontId="49" fillId="69" borderId="0" applyNumberFormat="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72"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09" fillId="69"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213" fontId="58" fillId="0" borderId="0"/>
    <xf numFmtId="178" fontId="58"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0" fontId="72"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168" fontId="58"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172" fontId="12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72" fillId="0" borderId="0"/>
    <xf numFmtId="0" fontId="46" fillId="0" borderId="0">
      <alignment vertical="top"/>
    </xf>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217" fontId="111" fillId="0" borderId="0" applyFont="0" applyFill="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applyNumberFormat="0" applyFill="0" applyBorder="0" applyAlignment="0" applyProtection="0"/>
    <xf numFmtId="0" fontId="78" fillId="84" borderId="66" applyNumberFormat="0" applyAlignment="0" applyProtection="0"/>
    <xf numFmtId="0" fontId="9" fillId="0" borderId="0"/>
    <xf numFmtId="184"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18" borderId="0" applyNumberFormat="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184" fontId="45" fillId="79"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26" fillId="0" borderId="0" applyNumberFormat="0" applyFill="0" applyBorder="0" applyAlignment="0" applyProtection="0">
      <alignment vertical="top"/>
      <protection locked="0"/>
    </xf>
    <xf numFmtId="0" fontId="14" fillId="0" borderId="0"/>
    <xf numFmtId="0" fontId="14" fillId="0" borderId="0"/>
    <xf numFmtId="0" fontId="58"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7" fontId="9" fillId="0" borderId="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15" fillId="0" borderId="0">
      <protection locked="0"/>
    </xf>
    <xf numFmtId="0" fontId="9" fillId="0" borderId="0"/>
    <xf numFmtId="0" fontId="45" fillId="79"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184"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72"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80" fontId="126"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180" fontId="118" fillId="0" borderId="0"/>
    <xf numFmtId="0" fontId="45" fillId="72" borderId="0" applyNumberFormat="0" applyBorder="0" applyAlignment="0" applyProtection="0"/>
    <xf numFmtId="184" fontId="9" fillId="0" borderId="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 fontId="128" fillId="95"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42" fontId="9" fillId="0" borderId="0" applyFont="0" applyFill="0" applyBorder="0" applyAlignment="0" applyProtection="0"/>
    <xf numFmtId="200" fontId="44" fillId="0" borderId="0" applyFill="0"/>
    <xf numFmtId="206" fontId="58"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58" fillId="0" borderId="0"/>
    <xf numFmtId="187" fontId="58"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58" fillId="0" borderId="0"/>
    <xf numFmtId="187" fontId="58" fillId="0" borderId="0"/>
    <xf numFmtId="0" fontId="14" fillId="0" borderId="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 fillId="0" borderId="0"/>
    <xf numFmtId="0" fontId="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196" fontId="106" fillId="0" borderId="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58"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229" fontId="17" fillId="0" borderId="0" applyFill="0" applyBorder="0" applyAlignment="0" applyProtection="0">
      <alignment horizontal="right"/>
    </xf>
    <xf numFmtId="0" fontId="4" fillId="0" borderId="0"/>
    <xf numFmtId="43" fontId="9" fillId="0" borderId="0" applyFont="0" applyFill="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72"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72" fillId="0" borderId="0"/>
    <xf numFmtId="0" fontId="45" fillId="31"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02"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0" borderId="0" applyNumberFormat="0" applyFont="0" applyFill="0" applyBorder="0" applyAlignment="0" applyProtection="0"/>
    <xf numFmtId="0" fontId="109" fillId="69" borderId="0" applyNumberFormat="0" applyBorder="0" applyAlignment="0" applyProtection="0"/>
    <xf numFmtId="0" fontId="9" fillId="0" borderId="0"/>
    <xf numFmtId="168" fontId="4" fillId="0" borderId="0" applyFont="0" applyFill="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9" fillId="0" borderId="0"/>
    <xf numFmtId="0" fontId="49" fillId="62"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207"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184" fontId="45" fillId="31" borderId="0" applyNumberFormat="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9" fontId="67" fillId="0" borderId="0" applyFont="0" applyFill="0" applyBorder="0" applyAlignment="0" applyProtection="0"/>
    <xf numFmtId="0" fontId="14" fillId="0" borderId="0"/>
    <xf numFmtId="0" fontId="45" fillId="29" borderId="0" applyNumberFormat="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207" fontId="9" fillId="0" borderId="0"/>
    <xf numFmtId="43" fontId="117" fillId="0" borderId="0" applyFont="0" applyFill="0" applyBorder="0" applyAlignment="0" applyProtection="0"/>
    <xf numFmtId="43" fontId="46" fillId="0" borderId="0" applyFont="0" applyFill="0" applyBorder="0" applyAlignment="0" applyProtection="0">
      <alignment vertical="top"/>
    </xf>
    <xf numFmtId="0" fontId="45" fillId="31" borderId="0" applyNumberFormat="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207" fontId="9" fillId="0" borderId="0"/>
    <xf numFmtId="43" fontId="117" fillId="0" borderId="0" applyFont="0" applyFill="0" applyBorder="0" applyAlignment="0" applyProtection="0"/>
    <xf numFmtId="9" fontId="58" fillId="0" borderId="0" applyFont="0" applyFill="0" applyBorder="0" applyAlignment="0" applyProtection="0"/>
    <xf numFmtId="168" fontId="45" fillId="0" borderId="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72"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6" fillId="67"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9" fontId="58" fillId="0" borderId="0" applyFont="0" applyFill="0" applyBorder="0" applyAlignment="0" applyProtection="0"/>
    <xf numFmtId="0" fontId="46" fillId="67" borderId="0" applyNumberFormat="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6" fillId="0" borderId="0" applyNumberFormat="0" applyFill="0" applyBorder="0" applyAlignment="0" applyProtection="0"/>
    <xf numFmtId="39" fontId="44" fillId="0" borderId="0"/>
    <xf numFmtId="0" fontId="45" fillId="30"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45" fillId="101" borderId="0" applyNumberFormat="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2" fontId="9" fillId="0" borderId="0" applyFont="0" applyFill="0" applyBorder="0" applyAlignment="0" applyProtection="0"/>
    <xf numFmtId="0" fontId="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12" fillId="106" borderId="0" applyNumberFormat="0" applyBorder="0" applyAlignment="0" applyProtection="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6" fillId="69" borderId="63" applyNumberFormat="0" applyFont="0" applyAlignment="0" applyProtection="0"/>
    <xf numFmtId="0" fontId="45"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14" fillId="0" borderId="0"/>
    <xf numFmtId="0" fontId="4" fillId="5" borderId="0" applyNumberFormat="0" applyBorder="0" applyAlignment="0" applyProtection="0"/>
    <xf numFmtId="0" fontId="9" fillId="0" borderId="0"/>
    <xf numFmtId="42" fontId="9"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72" fontId="4" fillId="0" borderId="0" applyFont="0" applyFill="0" applyBorder="0" applyAlignment="0" applyProtection="0"/>
    <xf numFmtId="0" fontId="14" fillId="0" borderId="0"/>
    <xf numFmtId="0" fontId="45" fillId="18"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4" fillId="0" borderId="0"/>
    <xf numFmtId="184" fontId="4" fillId="0" borderId="0"/>
    <xf numFmtId="0" fontId="9" fillId="0" borderId="0"/>
    <xf numFmtId="0" fontId="58"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211" fontId="9" fillId="0" borderId="0" applyFont="0" applyFill="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92" borderId="0" applyNumberFormat="0" applyFont="0" applyAlignment="0" applyProtection="0"/>
    <xf numFmtId="0" fontId="45" fillId="18"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20" fillId="0" borderId="0" applyNumberFormat="0" applyFill="0" applyBorder="0" applyProtection="0">
      <alignment horizontal="left"/>
    </xf>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9" fontId="106" fillId="0" borderId="0" applyFill="0" applyBorder="0" applyAlignment="0" applyProtection="0"/>
    <xf numFmtId="211"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226"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9" fillId="96"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58" fillId="0" borderId="0"/>
    <xf numFmtId="226" fontId="9" fillId="0" borderId="0" applyFont="0" applyFill="0" applyBorder="0" applyAlignment="0" applyProtection="0"/>
    <xf numFmtId="0" fontId="9" fillId="0" borderId="0"/>
    <xf numFmtId="0" fontId="9" fillId="0" borderId="0"/>
    <xf numFmtId="231" fontId="106" fillId="0" borderId="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58" fillId="0" borderId="0"/>
    <xf numFmtId="0" fontId="45" fillId="67"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9" fillId="96"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4" fontId="9" fillId="0" borderId="0"/>
    <xf numFmtId="0" fontId="9" fillId="0" borderId="0"/>
    <xf numFmtId="0" fontId="9" fillId="0" borderId="0" applyNumberFormat="0" applyFill="0" applyBorder="0" applyAlignment="0" applyProtection="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54"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72" fillId="0" borderId="0"/>
    <xf numFmtId="180" fontId="55"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4" fillId="0" borderId="0"/>
    <xf numFmtId="0" fontId="45" fillId="72" borderId="0" applyNumberFormat="0" applyBorder="0" applyAlignment="0" applyProtection="0"/>
    <xf numFmtId="0" fontId="45" fillId="29" borderId="0" applyNumberFormat="0" applyBorder="0" applyAlignment="0" applyProtection="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168" fontId="9" fillId="0" borderId="0" applyFont="0" applyFill="0" applyBorder="0" applyAlignment="0" applyProtection="0"/>
    <xf numFmtId="207" fontId="9" fillId="0" borderId="0"/>
    <xf numFmtId="0" fontId="45" fillId="25" borderId="0" applyNumberFormat="0" applyBorder="0" applyAlignment="0" applyProtection="0"/>
    <xf numFmtId="0" fontId="45" fillId="25" borderId="0" applyNumberFormat="0" applyBorder="0" applyAlignment="0" applyProtection="0"/>
    <xf numFmtId="207" fontId="9" fillId="0" borderId="0"/>
    <xf numFmtId="168"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168" fontId="9" fillId="0" borderId="0" applyFont="0" applyFill="0" applyBorder="0" applyAlignment="0" applyProtection="0"/>
    <xf numFmtId="0" fontId="45" fillId="72"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178" fontId="65" fillId="0" borderId="0"/>
    <xf numFmtId="0" fontId="45" fillId="72" borderId="0" applyNumberFormat="0" applyBorder="0" applyAlignment="0" applyProtection="0"/>
    <xf numFmtId="0" fontId="9" fillId="0" borderId="0"/>
    <xf numFmtId="0" fontId="9" fillId="0" borderId="0"/>
    <xf numFmtId="184" fontId="109" fillId="67" borderId="0" applyNumberFormat="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97" fontId="9" fillId="0" borderId="0"/>
    <xf numFmtId="0" fontId="14" fillId="0" borderId="0"/>
    <xf numFmtId="0" fontId="14" fillId="0" borderId="0"/>
    <xf numFmtId="0" fontId="9" fillId="0" borderId="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9" fontId="9" fillId="0" borderId="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43"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9" fontId="9" fillId="0" borderId="0"/>
    <xf numFmtId="42" fontId="45" fillId="0" borderId="0" applyFont="0" applyFill="0" applyBorder="0" applyAlignment="0" applyProtection="0"/>
    <xf numFmtId="0" fontId="49" fillId="69"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94" fontId="111" fillId="0" borderId="0" applyFont="0" applyFill="0" applyBorder="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84" fontId="125" fillId="0" borderId="16">
      <protection hidden="1"/>
    </xf>
    <xf numFmtId="9" fontId="9" fillId="0" borderId="0"/>
    <xf numFmtId="0" fontId="6" fillId="0" borderId="0" applyNumberFormat="0" applyFill="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9"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26" fillId="0" borderId="0" applyNumberFormat="0" applyFill="0" applyBorder="0" applyAlignment="0" applyProtection="0">
      <alignment vertical="top"/>
      <protection locked="0"/>
    </xf>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9" fontId="9" fillId="0" borderId="0"/>
    <xf numFmtId="194" fontId="17" fillId="0" borderId="0" applyFont="0" applyFill="0" applyBorder="0" applyAlignment="0" applyProtection="0"/>
    <xf numFmtId="0" fontId="45" fillId="67"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49" fillId="6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69" fontId="4" fillId="0" borderId="0" applyFont="0" applyFill="0" applyBorder="0" applyAlignment="0" applyProtection="0"/>
    <xf numFmtId="0" fontId="9" fillId="0" borderId="0"/>
    <xf numFmtId="0" fontId="9" fillId="0" borderId="0" applyNumberFormat="0" applyFill="0" applyBorder="0" applyAlignment="0" applyProtection="0"/>
    <xf numFmtId="194"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9"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55" fillId="0" borderId="0" applyNumberFormat="0" applyFont="0" applyFill="0" applyBorder="0" applyAlignment="0" applyProtection="0"/>
    <xf numFmtId="0" fontId="108" fillId="95" borderId="12">
      <alignment horizontal="right" vertical="center"/>
    </xf>
    <xf numFmtId="0" fontId="9" fillId="0" borderId="0"/>
    <xf numFmtId="171" fontId="158" fillId="0" borderId="0" applyFont="0" applyFill="0" applyBorder="0" applyAlignment="0" applyProtection="0"/>
    <xf numFmtId="0" fontId="14" fillId="0" borderId="0"/>
    <xf numFmtId="44" fontId="4" fillId="0" borderId="0" applyFont="0" applyFill="0" applyBorder="0" applyAlignment="0" applyProtection="0"/>
    <xf numFmtId="0" fontId="4" fillId="0" borderId="0"/>
    <xf numFmtId="184" fontId="130" fillId="0" borderId="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4" fillId="0" borderId="0"/>
    <xf numFmtId="184" fontId="130" fillId="0" borderId="0"/>
    <xf numFmtId="0" fontId="9" fillId="0" borderId="0" applyNumberFormat="0" applyFill="0" applyBorder="0" applyAlignment="0" applyProtection="0"/>
    <xf numFmtId="0" fontId="14" fillId="0" borderId="0"/>
    <xf numFmtId="0" fontId="45" fillId="31"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130" fillId="0" borderId="76" applyProtection="0"/>
    <xf numFmtId="0" fontId="9" fillId="0" borderId="0">
      <alignment vertical="top"/>
    </xf>
    <xf numFmtId="0" fontId="45" fillId="18"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4" fontId="161" fillId="0" borderId="0" applyNumberFormat="0" applyFill="0" applyBorder="0" applyAlignment="0" applyProtection="0">
      <alignment vertical="top"/>
      <protection locked="0"/>
    </xf>
    <xf numFmtId="168" fontId="9" fillId="0" borderId="0" applyFont="0" applyFill="0" applyBorder="0" applyAlignment="0" applyProtection="0"/>
    <xf numFmtId="196" fontId="106" fillId="0" borderId="0" applyFill="0" applyBorder="0" applyAlignment="0" applyProtection="0"/>
    <xf numFmtId="2" fontId="130" fillId="0" borderId="0" applyProtection="0"/>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45" fillId="59"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4" fontId="130" fillId="0" borderId="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14" fillId="0" borderId="0"/>
    <xf numFmtId="184" fontId="145" fillId="0" borderId="0" applyProtection="0"/>
    <xf numFmtId="0" fontId="14" fillId="0" borderId="0"/>
    <xf numFmtId="0" fontId="14" fillId="0" borderId="0"/>
    <xf numFmtId="0" fontId="45" fillId="67"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144" fillId="0" borderId="0" applyProtection="0"/>
    <xf numFmtId="0" fontId="14" fillId="0" borderId="0"/>
    <xf numFmtId="0" fontId="14" fillId="0" borderId="0"/>
    <xf numFmtId="0" fontId="45" fillId="67" borderId="0" applyNumberFormat="0" applyBorder="0" applyAlignment="0" applyProtection="0"/>
    <xf numFmtId="0" fontId="9"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4" fillId="4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184" fontId="130" fillId="0" borderId="0"/>
    <xf numFmtId="0" fontId="14" fillId="0" borderId="0"/>
    <xf numFmtId="0" fontId="14" fillId="0" borderId="0"/>
    <xf numFmtId="173" fontId="158" fillId="0" borderId="0" applyFont="0" applyFill="0" applyBorder="0" applyAlignment="0" applyProtection="0"/>
    <xf numFmtId="0" fontId="9" fillId="0" borderId="0"/>
    <xf numFmtId="0" fontId="9" fillId="0" borderId="0"/>
    <xf numFmtId="0" fontId="17"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17" fontId="162" fillId="0" borderId="0">
      <alignment horizontal="center"/>
    </xf>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221" fontId="9"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221" fontId="9" fillId="0" borderId="0" applyFont="0" applyFill="0" applyBorder="0" applyAlignment="0" applyProtection="0"/>
    <xf numFmtId="0" fontId="4" fillId="0" borderId="0"/>
    <xf numFmtId="0" fontId="9" fillId="0" borderId="0"/>
    <xf numFmtId="0" fontId="14" fillId="0" borderId="0"/>
    <xf numFmtId="0" fontId="14" fillId="0" borderId="0"/>
    <xf numFmtId="221" fontId="9" fillId="0" borderId="0" applyFon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221"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221" fontId="9" fillId="0" borderId="0" applyFont="0" applyFill="0" applyBorder="0" applyAlignment="0" applyProtection="0"/>
    <xf numFmtId="0" fontId="9" fillId="0" borderId="0"/>
    <xf numFmtId="217" fontId="111" fillId="0" borderId="0" applyFont="0" applyFill="0" applyBorder="0" applyAlignment="0" applyProtection="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14" fillId="0" borderId="0"/>
    <xf numFmtId="0" fontId="14" fillId="0" borderId="0"/>
    <xf numFmtId="0" fontId="45" fillId="31" borderId="0" applyNumberFormat="0" applyBorder="0" applyAlignment="0" applyProtection="0"/>
    <xf numFmtId="221"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203" fontId="9" fillId="0" borderId="0"/>
    <xf numFmtId="0" fontId="9" fillId="0" borderId="0"/>
    <xf numFmtId="0" fontId="9" fillId="0" borderId="0"/>
    <xf numFmtId="226" fontId="9" fillId="0" borderId="0" applyFont="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226"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217" fontId="111" fillId="0" borderId="0" applyFont="0" applyFill="0" applyBorder="0" applyAlignment="0" applyProtection="0"/>
    <xf numFmtId="0" fontId="14" fillId="0" borderId="0"/>
    <xf numFmtId="0" fontId="4" fillId="0" borderId="0"/>
    <xf numFmtId="226"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226" fontId="9" fillId="0" borderId="0" applyFont="0" applyFill="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109" fillId="95"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72"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4" fillId="0" borderId="0">
      <alignment vertical="center"/>
    </xf>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14" fillId="0" borderId="0"/>
    <xf numFmtId="180" fontId="164" fillId="80" borderId="12">
      <alignment horizontal="center" vertical="center"/>
    </xf>
    <xf numFmtId="0" fontId="14" fillId="0" borderId="0"/>
    <xf numFmtId="0" fontId="49" fillId="6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43"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43" fontId="4" fillId="0" borderId="0" applyFont="0" applyFill="0" applyBorder="0" applyAlignment="0" applyProtection="0"/>
    <xf numFmtId="0" fontId="45" fillId="67"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4" fontId="156" fillId="95" borderId="71" applyNumberFormat="0" applyProtection="0">
      <alignment vertical="center"/>
    </xf>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9" fillId="0" borderId="0">
      <alignment vertical="top"/>
    </xf>
    <xf numFmtId="0" fontId="14" fillId="0" borderId="0"/>
    <xf numFmtId="0" fontId="9" fillId="0" borderId="0" applyNumberForma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14" fillId="0" borderId="0"/>
    <xf numFmtId="180" fontId="9" fillId="0" borderId="0"/>
    <xf numFmtId="0" fontId="9" fillId="0" borderId="0"/>
    <xf numFmtId="0" fontId="14" fillId="0" borderId="0"/>
    <xf numFmtId="0" fontId="14" fillId="0" borderId="0"/>
    <xf numFmtId="0" fontId="9" fillId="0" borderId="0"/>
    <xf numFmtId="0" fontId="9" fillId="0" borderId="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45" fillId="92"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 fillId="7" borderId="0" applyNumberFormat="0" applyBorder="0" applyAlignment="0" applyProtection="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6"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9" fillId="0" borderId="0"/>
    <xf numFmtId="0" fontId="9" fillId="0" borderId="0">
      <alignment vertical="top"/>
    </xf>
    <xf numFmtId="0" fontId="9" fillId="0" borderId="0" applyNumberFormat="0" applyFill="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 fillId="36" borderId="0" applyNumberFormat="0" applyBorder="0" applyAlignment="0" applyProtection="0"/>
    <xf numFmtId="0" fontId="14" fillId="0" borderId="0"/>
    <xf numFmtId="0" fontId="45" fillId="18"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72" fillId="0" borderId="0"/>
    <xf numFmtId="0" fontId="14"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72"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4" fontId="44" fillId="0" borderId="0" applyProtection="0">
      <alignment vertical="center"/>
    </xf>
    <xf numFmtId="0" fontId="9" fillId="0" borderId="0"/>
    <xf numFmtId="0" fontId="9" fillId="0" borderId="0"/>
    <xf numFmtId="0" fontId="9"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211" fontId="9" fillId="0" borderId="0" applyFont="0" applyFill="0" applyBorder="0" applyAlignment="0" applyProtection="0"/>
    <xf numFmtId="182" fontId="108" fillId="95" borderId="12">
      <alignment horizontal="right" vertical="center" indent="1"/>
    </xf>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 fontId="108" fillId="95" borderId="12">
      <alignment horizontal="right" vertical="center" indent="1"/>
    </xf>
    <xf numFmtId="0" fontId="9" fillId="0" borderId="0"/>
    <xf numFmtId="0" fontId="14" fillId="0" borderId="0"/>
    <xf numFmtId="0" fontId="14" fillId="0" borderId="0"/>
    <xf numFmtId="0" fontId="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230" fontId="108" fillId="95" borderId="12">
      <alignment horizontal="right" vertical="center" indent="1"/>
    </xf>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79" borderId="0" applyNumberFormat="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9" fillId="0" borderId="0"/>
    <xf numFmtId="184" fontId="109" fillId="6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222" fontId="115" fillId="0" borderId="0">
      <protection locked="0"/>
    </xf>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 fontId="155" fillId="0" borderId="0" applyNumberFormat="0" applyFill="0" applyBorder="0" applyAlignment="0" applyProtection="0">
      <alignment horizontal="center" vertical="top"/>
    </xf>
    <xf numFmtId="0" fontId="14" fillId="0" borderId="0"/>
    <xf numFmtId="227"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224" fontId="17"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0" fontId="9"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08" fillId="95" borderId="12">
      <alignment horizontal="right" vertical="center"/>
    </xf>
    <xf numFmtId="42" fontId="45" fillId="0" borderId="0" applyFont="0" applyFill="0" applyBorder="0" applyAlignment="0" applyProtection="0"/>
    <xf numFmtId="0" fontId="9" fillId="0" borderId="0"/>
    <xf numFmtId="0" fontId="9" fillId="0" borderId="0">
      <alignment vertical="top"/>
    </xf>
    <xf numFmtId="0" fontId="9" fillId="0" borderId="0"/>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126" fillId="0" borderId="0" applyNumberFormat="0" applyFill="0" applyBorder="0" applyAlignment="0" applyProtection="0">
      <alignment vertical="top"/>
      <protection locked="0"/>
    </xf>
    <xf numFmtId="0" fontId="9" fillId="0" borderId="0"/>
    <xf numFmtId="0" fontId="4" fillId="45"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137" fillId="0" borderId="0" applyNumberFormat="0" applyFill="0" applyBorder="0" applyAlignment="0" applyProtection="0"/>
    <xf numFmtId="0" fontId="9" fillId="0" borderId="0"/>
    <xf numFmtId="0" fontId="9" fillId="0" borderId="0"/>
    <xf numFmtId="184" fontId="9" fillId="0" borderId="0"/>
    <xf numFmtId="0" fontId="14" fillId="0" borderId="0"/>
    <xf numFmtId="0" fontId="14" fillId="0" borderId="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2" fillId="97" borderId="0" applyNumberFormat="0" applyBorder="0" applyAlignment="0" applyProtection="0"/>
    <xf numFmtId="0" fontId="45" fillId="72" borderId="0" applyNumberFormat="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7"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31" borderId="0" applyNumberFormat="0" applyBorder="0" applyAlignment="0" applyProtection="0"/>
    <xf numFmtId="178" fontId="65" fillId="0" borderId="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9"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13" fillId="0" borderId="0" applyNumberFormat="0" applyFill="0" applyBorder="0" applyAlignment="0" applyProtection="0">
      <alignment vertical="top"/>
      <protection locked="0"/>
    </xf>
    <xf numFmtId="0" fontId="4" fillId="0" borderId="0"/>
    <xf numFmtId="0" fontId="49" fillId="96" borderId="0" applyNumberFormat="0" applyBorder="0" applyAlignment="0" applyProtection="0"/>
    <xf numFmtId="0" fontId="14" fillId="0" borderId="0"/>
    <xf numFmtId="0" fontId="45" fillId="21" borderId="0" applyNumberFormat="0" applyBorder="0" applyAlignment="0" applyProtection="0"/>
    <xf numFmtId="0" fontId="172" fillId="59" borderId="62" applyNumberFormat="0" applyAlignment="0" applyProtection="0"/>
    <xf numFmtId="0" fontId="14" fillId="0" borderId="0"/>
    <xf numFmtId="0" fontId="14" fillId="0" borderId="0"/>
    <xf numFmtId="184" fontId="45" fillId="80"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180" fontId="113" fillId="0" borderId="0" applyNumberFormat="0" applyFill="0" applyBorder="0" applyAlignment="0" applyProtection="0">
      <alignment vertical="top"/>
      <protection locked="0"/>
    </xf>
    <xf numFmtId="0" fontId="4" fillId="0" borderId="0"/>
    <xf numFmtId="0" fontId="45" fillId="18"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184" fontId="45" fillId="80" borderId="0" applyNumberFormat="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72" borderId="0" applyNumberFormat="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 fontId="157" fillId="103" borderId="7" applyNumberFormat="0" applyBorder="0" applyAlignment="0">
      <alignment horizontal="center" vertical="top" wrapText="1"/>
      <protection hidden="1"/>
    </xf>
    <xf numFmtId="0" fontId="9"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9" fillId="0" borderId="0"/>
    <xf numFmtId="0" fontId="45" fillId="69" borderId="0" applyNumberFormat="0" applyBorder="0" applyAlignment="0" applyProtection="0"/>
    <xf numFmtId="0" fontId="9" fillId="0" borderId="0"/>
    <xf numFmtId="0" fontId="14" fillId="0" borderId="0"/>
    <xf numFmtId="0" fontId="14" fillId="0" borderId="0"/>
    <xf numFmtId="0" fontId="4" fillId="0" borderId="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41"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9" fillId="96"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applyNumberFormat="0" applyFill="0" applyBorder="0" applyAlignment="0" applyProtection="0"/>
    <xf numFmtId="0" fontId="9" fillId="0" borderId="0"/>
    <xf numFmtId="0" fontId="124" fillId="80" borderId="53" applyNumberFormat="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72"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72" fillId="0" borderId="0"/>
    <xf numFmtId="0" fontId="9" fillId="0" borderId="0"/>
    <xf numFmtId="0" fontId="9" fillId="0" borderId="0"/>
    <xf numFmtId="0" fontId="72" fillId="0" borderId="0"/>
    <xf numFmtId="0" fontId="9" fillId="0" borderId="0"/>
    <xf numFmtId="0" fontId="6" fillId="0" borderId="0" applyNumberFormat="0" applyFill="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4"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0" fontId="49" fillId="109" borderId="0" applyNumberFormat="0" applyBorder="0" applyAlignment="0" applyProtection="0"/>
    <xf numFmtId="168" fontId="45" fillId="0" borderId="0" applyFont="0" applyFill="0" applyBorder="0" applyAlignment="0" applyProtection="0"/>
    <xf numFmtId="22" fontId="9" fillId="0" borderId="0" applyFont="0" applyFill="0" applyBorder="0" applyAlignment="0" applyProtection="0">
      <alignment wrapText="1"/>
    </xf>
    <xf numFmtId="0" fontId="72"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11"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168" fontId="45" fillId="0" borderId="0" applyFont="0" applyFill="0" applyBorder="0" applyAlignment="0" applyProtection="0"/>
    <xf numFmtId="0" fontId="14" fillId="0" borderId="0"/>
    <xf numFmtId="0" fontId="72"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9" fillId="69"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72" fillId="0" borderId="0"/>
    <xf numFmtId="0" fontId="4"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19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210"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lignment vertical="top"/>
    </xf>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alignment vertical="top"/>
    </xf>
    <xf numFmtId="0" fontId="14" fillId="0" borderId="0"/>
    <xf numFmtId="0" fontId="9" fillId="0" borderId="0"/>
    <xf numFmtId="0" fontId="9" fillId="0" borderId="0"/>
    <xf numFmtId="0" fontId="9" fillId="0" borderId="0">
      <alignment vertical="top"/>
    </xf>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0"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98" fontId="9" fillId="0" borderId="0" applyFont="0" applyFill="0" applyBorder="0" applyAlignment="0" applyProtection="0"/>
    <xf numFmtId="217" fontId="17"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14" fillId="0" borderId="0"/>
    <xf numFmtId="194" fontId="111"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0" fontId="14" fillId="0" borderId="0"/>
    <xf numFmtId="0" fontId="72"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68"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148" fillId="0" borderId="16" applyNumberFormat="0" applyFill="0" applyBorder="0" applyAlignment="0" applyProtection="0">
      <protection hidden="1"/>
    </xf>
    <xf numFmtId="0" fontId="45" fillId="11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alignment vertical="top"/>
    </xf>
    <xf numFmtId="0" fontId="9" fillId="0" borderId="0"/>
    <xf numFmtId="0" fontId="9" fillId="0" borderId="0"/>
    <xf numFmtId="0" fontId="9" fillId="0" borderId="0"/>
    <xf numFmtId="0" fontId="4" fillId="0" borderId="0"/>
    <xf numFmtId="198" fontId="9" fillId="0" borderId="0" applyFont="0" applyFill="0" applyBorder="0" applyAlignment="0" applyProtection="0"/>
    <xf numFmtId="0" fontId="9" fillId="0" borderId="0">
      <alignment vertical="top"/>
    </xf>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230"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192"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80" fontId="161" fillId="0" borderId="0" applyNumberFormat="0" applyFill="0" applyBorder="0" applyAlignment="0" applyProtection="0">
      <alignment vertical="top"/>
      <protection locked="0"/>
    </xf>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211"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211" fontId="9"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2" fontId="9" fillId="0" borderId="0" applyFont="0" applyFill="0" applyBorder="0" applyAlignment="0" applyProtection="0"/>
    <xf numFmtId="0" fontId="9" fillId="0" borderId="0" applyNumberFormat="0" applyFill="0" applyBorder="0" applyAlignment="0" applyProtection="0"/>
    <xf numFmtId="0" fontId="46" fillId="31" borderId="0" applyNumberFormat="0" applyBorder="0" applyAlignment="0" applyProtection="0"/>
    <xf numFmtId="0" fontId="9" fillId="0" borderId="0" applyNumberFormat="0" applyFill="0" applyBorder="0" applyAlignment="0" applyProtection="0"/>
    <xf numFmtId="227"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227" fontId="9" fillId="0" borderId="0" applyFont="0" applyFill="0" applyBorder="0" applyAlignment="0" applyProtection="0"/>
    <xf numFmtId="168" fontId="45"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27" fontId="9" fillId="0" borderId="0" applyFon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6" fillId="21" borderId="0" applyNumberFormat="0" applyBorder="0" applyAlignment="0" applyProtection="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78" fillId="0" borderId="0" applyNumberFormat="0" applyFill="0" applyBorder="0" applyProtection="0">
      <alignment horizontal="centerContinuous"/>
    </xf>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45" fillId="31" borderId="0" applyNumberFormat="0" applyBorder="0" applyAlignment="0" applyProtection="0"/>
    <xf numFmtId="182" fontId="9"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9" fillId="0" borderId="0"/>
    <xf numFmtId="0" fontId="4" fillId="0" borderId="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 fillId="0" borderId="0"/>
    <xf numFmtId="0" fontId="14" fillId="0" borderId="0"/>
    <xf numFmtId="0" fontId="9" fillId="0" borderId="0"/>
    <xf numFmtId="0" fontId="45" fillId="80"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45" fillId="18"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6" fillId="18"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37"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9" fillId="56" borderId="0" applyNumberFormat="0" applyBorder="0" applyAlignment="0" applyProtection="0"/>
    <xf numFmtId="0" fontId="9" fillId="0" borderId="0"/>
    <xf numFmtId="0" fontId="14" fillId="0" borderId="0"/>
    <xf numFmtId="0" fontId="137" fillId="0" borderId="0" applyNumberForma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9" fillId="86" borderId="0" applyNumberFormat="0" applyBorder="0" applyAlignment="0" applyProtection="0"/>
    <xf numFmtId="0" fontId="45" fillId="67"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37"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92" borderId="0" applyNumberFormat="0" applyFont="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1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92" borderId="0" applyNumberFormat="0" applyFont="0" applyAlignment="0" applyProtection="0"/>
    <xf numFmtId="184" fontId="45" fillId="72"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9" fillId="92" borderId="0" applyNumberFormat="0" applyBorder="0" applyAlignment="0" applyProtection="0"/>
    <xf numFmtId="0" fontId="9" fillId="92" borderId="0" applyNumberFormat="0" applyFon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184" fontId="130" fillId="0" borderId="76"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41" fontId="111"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168" fontId="58"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51" fillId="107" borderId="71" applyNumberFormat="0" applyProtection="0">
      <alignment horizontal="left" vertical="center" indent="1"/>
    </xf>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applyNumberFormat="0" applyFill="0" applyBorder="0" applyAlignment="0" applyProtection="0"/>
    <xf numFmtId="184" fontId="49" fillId="23" borderId="0" applyNumberFormat="0" applyBorder="0" applyAlignment="0" applyProtection="0"/>
    <xf numFmtId="208" fontId="9"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86" fillId="80" borderId="53" applyNumberFormat="0" applyAlignment="0" applyProtection="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56" borderId="0" applyNumberFormat="0" applyBorder="0" applyAlignment="0" applyProtection="0"/>
    <xf numFmtId="217" fontId="106" fillId="0" borderId="0" applyFill="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7" fillId="0" borderId="0"/>
    <xf numFmtId="0" fontId="49" fillId="80" borderId="0" applyNumberFormat="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53" fillId="0" borderId="0" applyNumberFormat="0" applyFill="0" applyBorder="0" applyAlignment="0" applyProtection="0">
      <alignment vertical="top"/>
      <protection locked="0"/>
    </xf>
    <xf numFmtId="0" fontId="9" fillId="0" borderId="0" applyNumberFormat="0" applyFill="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6" fillId="18" borderId="0" applyNumberFormat="0" applyBorder="0" applyAlignment="0" applyProtection="0"/>
    <xf numFmtId="0" fontId="14"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4" fontId="46"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68" fontId="58" fillId="0" borderId="0" applyFont="0" applyFill="0" applyBorder="0" applyAlignment="0" applyProtection="0"/>
    <xf numFmtId="43" fontId="1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178"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9" fillId="80" borderId="0" applyNumberFormat="0" applyBorder="0" applyAlignment="0" applyProtection="0"/>
    <xf numFmtId="0" fontId="168"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6"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217" fontId="111" fillId="0" borderId="0" applyFont="0" applyFill="0" applyBorder="0" applyAlignment="0" applyProtection="0"/>
    <xf numFmtId="0" fontId="4" fillId="4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67" borderId="0" applyNumberFormat="0" applyBorder="0" applyAlignment="0" applyProtection="0"/>
    <xf numFmtId="0" fontId="9" fillId="0" borderId="0"/>
    <xf numFmtId="217" fontId="111" fillId="0" borderId="0" applyFont="0" applyFill="0" applyBorder="0" applyAlignment="0" applyProtection="0"/>
    <xf numFmtId="0" fontId="45" fillId="29"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45" fillId="7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58"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14" fillId="0" borderId="0"/>
    <xf numFmtId="184" fontId="152"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52"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180" fontId="118" fillId="0" borderId="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113" fillId="0" borderId="0" applyNumberFormat="0" applyFill="0" applyBorder="0" applyAlignment="0" applyProtection="0">
      <alignment vertical="top"/>
      <protection locked="0"/>
    </xf>
    <xf numFmtId="168" fontId="45" fillId="0" borderId="0" applyFont="0" applyFill="0" applyBorder="0" applyAlignment="0" applyProtection="0"/>
    <xf numFmtId="0" fontId="45" fillId="18" borderId="0" applyNumberFormat="0" applyBorder="0" applyAlignment="0" applyProtection="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38" fillId="84" borderId="66" applyNumberFormat="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161" fillId="0" borderId="0" applyNumberFormat="0" applyFill="0" applyBorder="0" applyAlignment="0" applyProtection="0">
      <alignment vertical="top"/>
      <protection locked="0"/>
    </xf>
    <xf numFmtId="0" fontId="9"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9" fillId="0" borderId="0"/>
    <xf numFmtId="208" fontId="9" fillId="0" borderId="0" applyFont="0" applyFill="0" applyBorder="0" applyAlignment="0" applyProtection="0"/>
    <xf numFmtId="0" fontId="9" fillId="0" borderId="0"/>
    <xf numFmtId="0" fontId="4" fillId="0" borderId="0"/>
    <xf numFmtId="208" fontId="9" fillId="0" borderId="0" applyFont="0" applyFill="0" applyBorder="0" applyAlignment="0" applyProtection="0"/>
    <xf numFmtId="208" fontId="9" fillId="0" borderId="0" applyFont="0" applyFill="0" applyBorder="0" applyAlignment="0" applyProtection="0"/>
    <xf numFmtId="0" fontId="45" fillId="2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208" fontId="9" fillId="0" borderId="0" applyFont="0" applyFill="0" applyBorder="0" applyAlignment="0" applyProtection="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9" fillId="0" borderId="0"/>
    <xf numFmtId="201" fontId="9" fillId="0" borderId="0" applyFont="0" applyFill="0" applyBorder="0" applyProtection="0">
      <alignment horizontal="right"/>
    </xf>
    <xf numFmtId="201" fontId="9" fillId="0" borderId="0" applyFont="0" applyFill="0" applyBorder="0" applyProtection="0">
      <alignment horizontal="right"/>
    </xf>
    <xf numFmtId="0" fontId="9" fillId="0" borderId="0"/>
    <xf numFmtId="0" fontId="4" fillId="0" borderId="0"/>
    <xf numFmtId="201" fontId="9" fillId="0" borderId="0" applyFont="0" applyFill="0" applyBorder="0" applyProtection="0">
      <alignment horizontal="right"/>
    </xf>
    <xf numFmtId="0" fontId="14" fillId="0" borderId="0"/>
    <xf numFmtId="43" fontId="9" fillId="0" borderId="0" applyFont="0" applyFill="0" applyBorder="0" applyAlignment="0" applyProtection="0"/>
    <xf numFmtId="0" fontId="4" fillId="0" borderId="0"/>
    <xf numFmtId="201" fontId="9" fillId="0" borderId="0" applyFont="0" applyFill="0" applyBorder="0" applyProtection="0">
      <alignment horizontal="right"/>
    </xf>
    <xf numFmtId="0" fontId="14" fillId="0" borderId="0"/>
    <xf numFmtId="201" fontId="9" fillId="0" borderId="0" applyFont="0" applyFill="0" applyBorder="0" applyProtection="0">
      <alignment horizontal="right"/>
    </xf>
    <xf numFmtId="0" fontId="49" fillId="21" borderId="0" applyNumberFormat="0" applyBorder="0" applyAlignment="0" applyProtection="0"/>
    <xf numFmtId="0" fontId="9" fillId="0" borderId="0"/>
    <xf numFmtId="0" fontId="9" fillId="0" borderId="0"/>
    <xf numFmtId="0" fontId="9" fillId="0" borderId="0"/>
    <xf numFmtId="0" fontId="14" fillId="0" borderId="0"/>
    <xf numFmtId="0" fontId="45" fillId="69" borderId="63" applyNumberFormat="0" applyFont="0" applyAlignment="0" applyProtection="0"/>
    <xf numFmtId="0" fontId="49" fillId="80" borderId="0" applyNumberFormat="0" applyBorder="0" applyAlignment="0" applyProtection="0"/>
    <xf numFmtId="0" fontId="14" fillId="0" borderId="0"/>
    <xf numFmtId="201" fontId="9" fillId="0" borderId="0" applyFont="0" applyFill="0" applyBorder="0" applyProtection="0">
      <alignment horizontal="right"/>
    </xf>
    <xf numFmtId="0" fontId="9" fillId="0" borderId="0" applyNumberForma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184" fontId="14" fillId="0" borderId="0"/>
    <xf numFmtId="184" fontId="14"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 fillId="4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38" fontId="181" fillId="0" borderId="0" applyFill="0" applyBorder="0" applyAlignment="0">
      <protection locked="0"/>
    </xf>
    <xf numFmtId="0" fontId="14" fillId="0" borderId="0"/>
    <xf numFmtId="0" fontId="45" fillId="1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180" fontId="81" fillId="0" borderId="0" applyNumberFormat="0" applyFont="0" applyFill="0" applyBorder="0" applyAlignment="0" applyProtection="0">
      <alignment horizontal="left" vertical="top"/>
    </xf>
    <xf numFmtId="0" fontId="6" fillId="0" borderId="0" applyNumberForma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4" fontId="17"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72"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5" fontId="4" fillId="0" borderId="0" applyFon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80"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18" borderId="0" applyNumberFormat="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118" fillId="0" borderId="0"/>
    <xf numFmtId="0" fontId="9" fillId="0" borderId="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xf numFmtId="0" fontId="14" fillId="0" borderId="0"/>
    <xf numFmtId="0" fontId="9" fillId="0" borderId="0" applyNumberForma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9" fillId="0" borderId="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0" fontId="9" fillId="0" borderId="0"/>
    <xf numFmtId="0" fontId="45" fillId="56" borderId="0" applyNumberFormat="0" applyBorder="0" applyAlignment="0" applyProtection="0"/>
    <xf numFmtId="0" fontId="45" fillId="56" borderId="0" applyNumberFormat="0" applyBorder="0" applyAlignment="0" applyProtection="0"/>
    <xf numFmtId="0" fontId="182" fillId="0" borderId="80" applyNumberFormat="0" applyFill="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20" fillId="0" borderId="81" applyNumberFormat="0" applyFill="0" applyProtection="0">
      <alignment horizontal="center"/>
    </xf>
    <xf numFmtId="0" fontId="45" fillId="0" borderId="0" applyNumberFormat="0" applyFont="0" applyFill="0" applyBorder="0" applyAlignment="0" applyProtection="0"/>
    <xf numFmtId="180" fontId="81" fillId="0" borderId="0" applyNumberFormat="0" applyFont="0" applyFill="0" applyBorder="0" applyAlignment="0" applyProtection="0"/>
    <xf numFmtId="0" fontId="45" fillId="18" borderId="0" applyNumberFormat="0" applyBorder="0" applyAlignment="0" applyProtection="0"/>
    <xf numFmtId="0" fontId="9" fillId="0" borderId="0"/>
    <xf numFmtId="0" fontId="14" fillId="0" borderId="0"/>
    <xf numFmtId="0" fontId="9" fillId="0" borderId="0"/>
    <xf numFmtId="0" fontId="14" fillId="0" borderId="0"/>
    <xf numFmtId="184" fontId="9" fillId="0" borderId="0"/>
    <xf numFmtId="0" fontId="9" fillId="0" borderId="0"/>
    <xf numFmtId="0" fontId="9" fillId="0" borderId="0"/>
    <xf numFmtId="0" fontId="14" fillId="0" borderId="0"/>
    <xf numFmtId="0" fontId="9" fillId="0" borderId="0"/>
    <xf numFmtId="184"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180" fontId="9" fillId="0" borderId="0"/>
    <xf numFmtId="0" fontId="81" fillId="0" borderId="0" applyNumberFormat="0" applyFont="0" applyFill="0" applyBorder="0" applyAlignment="0" applyProtection="0">
      <alignment vertical="top"/>
    </xf>
    <xf numFmtId="0" fontId="49" fillId="96"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217" fontId="111" fillId="0" borderId="0" applyFont="0" applyFill="0" applyBorder="0" applyAlignment="0" applyProtection="0"/>
    <xf numFmtId="0" fontId="45" fillId="110" borderId="0" applyNumberFormat="0" applyBorder="0" applyAlignment="0" applyProtection="0"/>
    <xf numFmtId="0" fontId="14" fillId="0" borderId="0"/>
    <xf numFmtId="0" fontId="45" fillId="31" borderId="0" applyNumberFormat="0" applyBorder="0" applyAlignment="0" applyProtection="0"/>
    <xf numFmtId="0" fontId="45" fillId="29" borderId="0" applyNumberFormat="0" applyBorder="0" applyAlignment="0" applyProtection="0"/>
    <xf numFmtId="217" fontId="17" fillId="0" borderId="0" applyFont="0" applyFill="0" applyBorder="0" applyAlignment="0" applyProtection="0"/>
    <xf numFmtId="0" fontId="9" fillId="0" borderId="0"/>
    <xf numFmtId="0" fontId="9" fillId="0" borderId="0"/>
    <xf numFmtId="0" fontId="9" fillId="0" borderId="0"/>
    <xf numFmtId="238" fontId="166" fillId="0" borderId="0"/>
    <xf numFmtId="0" fontId="14" fillId="0" borderId="0"/>
    <xf numFmtId="0" fontId="14" fillId="0" borderId="0"/>
    <xf numFmtId="194" fontId="111"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94" fontId="17" fillId="0" borderId="0" applyFon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94" fontId="111" fillId="0" borderId="0" applyFon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194" fontId="111"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14" fillId="0" borderId="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6" fillId="80"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45" fillId="18" borderId="0" applyNumberFormat="0" applyBorder="0" applyAlignment="0" applyProtection="0"/>
    <xf numFmtId="0" fontId="9" fillId="0" borderId="0"/>
    <xf numFmtId="0" fontId="45" fillId="18" borderId="0" applyNumberFormat="0" applyBorder="0" applyAlignment="0" applyProtection="0"/>
    <xf numFmtId="0" fontId="9" fillId="0" borderId="0"/>
    <xf numFmtId="0" fontId="4" fillId="42"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72" borderId="0" applyNumberFormat="0" applyBorder="0" applyAlignment="0" applyProtection="0"/>
    <xf numFmtId="0" fontId="14" fillId="0" borderId="0"/>
    <xf numFmtId="0" fontId="45" fillId="18"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9" fillId="71" borderId="0" applyNumberFormat="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 fillId="45"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41"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16" fillId="11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180" fontId="116" fillId="115" borderId="0" applyNumberFormat="0" applyBorder="0" applyAlignment="0" applyProtection="0"/>
    <xf numFmtId="0" fontId="45" fillId="18"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09"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96" fontId="106" fillId="0" borderId="0" applyFill="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45" fillId="31"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9" fillId="9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56"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9" fillId="96" borderId="0" applyNumberFormat="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184"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9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11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 fillId="4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0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9" fillId="9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09" fillId="56"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9" fillId="9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180" fontId="81" fillId="0" borderId="0" applyNumberFormat="0" applyFont="0" applyFill="0" applyBorder="0" applyAlignment="0" applyProtection="0">
      <alignment vertical="top"/>
    </xf>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30" fillId="0" borderId="76"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0" fontId="130" fillId="0" borderId="76" applyProtection="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9" fillId="71" borderId="0" applyNumberFormat="0" applyBorder="0" applyAlignment="0" applyProtection="0"/>
    <xf numFmtId="0" fontId="9" fillId="0" borderId="0"/>
    <xf numFmtId="184" fontId="109"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184" fontId="112" fillId="2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12" fillId="2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183"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213" fontId="58" fillId="0" borderId="0"/>
    <xf numFmtId="0" fontId="9" fillId="0" borderId="0"/>
    <xf numFmtId="0" fontId="9" fillId="0" borderId="0"/>
    <xf numFmtId="224" fontId="17" fillId="0" borderId="0" applyFont="0" applyFill="0" applyBorder="0" applyAlignment="0" applyProtection="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180" fontId="53" fillId="0" borderId="0" applyNumberFormat="0" applyFill="0" applyBorder="0" applyAlignment="0" applyProtection="0"/>
    <xf numFmtId="0" fontId="14" fillId="0" borderId="0"/>
    <xf numFmtId="0" fontId="14" fillId="0" borderId="0"/>
    <xf numFmtId="0" fontId="49" fillId="8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98" fillId="0" borderId="70" applyNumberFormat="0" applyFill="0" applyAlignment="0" applyProtection="0"/>
    <xf numFmtId="0" fontId="9"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9" fillId="0" borderId="0"/>
    <xf numFmtId="184" fontId="66" fillId="0" borderId="69" applyNumberFormat="0" applyFill="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68" fontId="45" fillId="0" borderId="0" applyFont="0" applyFill="0" applyBorder="0" applyAlignment="0" applyProtection="0"/>
    <xf numFmtId="0" fontId="109" fillId="29"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184" fontId="9" fillId="0" borderId="0"/>
    <xf numFmtId="0" fontId="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45" fillId="25" borderId="0" applyNumberFormat="0" applyBorder="0" applyAlignment="0" applyProtection="0"/>
    <xf numFmtId="168" fontId="9"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5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84" fontId="45" fillId="56" borderId="0" applyNumberFormat="0" applyBorder="0" applyAlignment="0" applyProtection="0"/>
    <xf numFmtId="0" fontId="14" fillId="0" borderId="0"/>
    <xf numFmtId="0" fontId="14" fillId="0" borderId="0"/>
    <xf numFmtId="0" fontId="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49" fillId="56"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84" fontId="109" fillId="95" borderId="0" applyNumberFormat="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95" fontId="4" fillId="0" borderId="0" applyFont="0" applyFill="0" applyBorder="0" applyAlignment="0" applyProtection="0"/>
    <xf numFmtId="0" fontId="14" fillId="0" borderId="0"/>
    <xf numFmtId="178" fontId="58" fillId="0" borderId="0"/>
    <xf numFmtId="0" fontId="14" fillId="0" borderId="0"/>
    <xf numFmtId="0" fontId="14"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02" fontId="9" fillId="0" borderId="0">
      <protection locked="0"/>
    </xf>
    <xf numFmtId="0" fontId="9" fillId="0" borderId="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14" fillId="0" borderId="0"/>
    <xf numFmtId="0" fontId="45" fillId="25" borderId="0" applyNumberFormat="0" applyBorder="0" applyAlignment="0" applyProtection="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9" fillId="25"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 fillId="0" borderId="0"/>
    <xf numFmtId="0" fontId="4" fillId="49"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184"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applyFont="0" applyFill="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6" fillId="0" borderId="0" applyNumberFormat="0" applyFill="0" applyBorder="0" applyAlignment="0" applyProtection="0"/>
    <xf numFmtId="184" fontId="45" fillId="29" borderId="0" applyNumberFormat="0" applyBorder="0" applyAlignment="0" applyProtection="0"/>
    <xf numFmtId="0" fontId="9" fillId="0" borderId="0"/>
    <xf numFmtId="0" fontId="9" fillId="0" borderId="0"/>
    <xf numFmtId="0" fontId="45" fillId="72" borderId="0" applyNumberFormat="0" applyBorder="0" applyAlignment="0" applyProtection="0"/>
    <xf numFmtId="170" fontId="58" fillId="0" borderId="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14" fillId="0" borderId="0"/>
    <xf numFmtId="180" fontId="146"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14" fillId="0" borderId="0"/>
    <xf numFmtId="0" fontId="14" fillId="0" borderId="0"/>
    <xf numFmtId="0" fontId="45" fillId="67" borderId="0" applyNumberFormat="0" applyBorder="0" applyAlignment="0" applyProtection="0"/>
    <xf numFmtId="3" fontId="9" fillId="0" borderId="0" applyFill="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46" fillId="72" borderId="0" applyNumberFormat="0" applyBorder="0" applyAlignment="0" applyProtection="0"/>
    <xf numFmtId="0" fontId="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45" fillId="72"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46"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6" fillId="72" borderId="0" applyNumberFormat="0" applyBorder="0" applyAlignment="0" applyProtection="0"/>
    <xf numFmtId="223" fontId="46" fillId="0" borderId="0" applyFont="0" applyFill="0" applyBorder="0" applyAlignment="0" applyProtection="0">
      <alignment vertical="top"/>
    </xf>
    <xf numFmtId="0" fontId="9" fillId="0" borderId="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72" borderId="0" applyNumberFormat="0" applyBorder="0" applyAlignment="0" applyProtection="0"/>
    <xf numFmtId="0" fontId="45" fillId="114"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09" fillId="72" borderId="0" applyNumberFormat="0" applyBorder="0" applyAlignment="0" applyProtection="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84" fontId="109" fillId="92"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109" fillId="92"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9"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110"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56" borderId="0" applyNumberFormat="0" applyBorder="0" applyAlignment="0" applyProtection="0"/>
    <xf numFmtId="0" fontId="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9" fillId="21" borderId="0" applyNumberFormat="0" applyBorder="0" applyAlignment="0" applyProtection="0"/>
    <xf numFmtId="42" fontId="9" fillId="0" borderId="0" applyFont="0" applyFill="0" applyBorder="0" applyAlignment="0" applyProtection="0"/>
    <xf numFmtId="168" fontId="4" fillId="0" borderId="0" applyFont="0" applyFill="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4"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6"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14" fillId="0" borderId="0"/>
    <xf numFmtId="0" fontId="9" fillId="0" borderId="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09" fillId="92" borderId="0" applyNumberFormat="0" applyBorder="0" applyAlignment="0" applyProtection="0"/>
    <xf numFmtId="0" fontId="14" fillId="0" borderId="0"/>
    <xf numFmtId="0" fontId="14" fillId="0" borderId="0"/>
    <xf numFmtId="0" fontId="9" fillId="0" borderId="0"/>
    <xf numFmtId="0" fontId="14" fillId="0" borderId="0"/>
    <xf numFmtId="0" fontId="49" fillId="1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14" fillId="0" borderId="0"/>
    <xf numFmtId="0" fontId="14"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9"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184" fontId="109"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9" fillId="0" borderId="0"/>
    <xf numFmtId="0" fontId="109" fillId="72"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 fillId="0" borderId="0"/>
    <xf numFmtId="0" fontId="49" fillId="80"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67" borderId="0" applyNumberFormat="0" applyBorder="0" applyAlignment="0" applyProtection="0"/>
    <xf numFmtId="212" fontId="106" fillId="0" borderId="0" applyFill="0" applyBorder="0" applyAlignment="0" applyProtection="0"/>
    <xf numFmtId="0" fontId="9" fillId="100" borderId="75"/>
    <xf numFmtId="0" fontId="45" fillId="0" borderId="0" applyNumberFormat="0" applyFont="0" applyFill="0" applyBorder="0" applyAlignment="0" applyProtection="0"/>
    <xf numFmtId="0" fontId="14" fillId="0" borderId="0"/>
    <xf numFmtId="0" fontId="14" fillId="0" borderId="0"/>
    <xf numFmtId="0" fontId="4" fillId="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80" fontId="9" fillId="95" borderId="61"/>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5" fontId="135"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9" fillId="0" borderId="0"/>
    <xf numFmtId="0" fontId="9" fillId="0" borderId="0"/>
    <xf numFmtId="184" fontId="109" fillId="72"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21" borderId="0" applyNumberFormat="0" applyBorder="0" applyAlignment="0" applyProtection="0"/>
    <xf numFmtId="0" fontId="14" fillId="0" borderId="0"/>
    <xf numFmtId="0" fontId="49" fillId="80" borderId="0" applyNumberFormat="0" applyBorder="0" applyAlignment="0" applyProtection="0"/>
    <xf numFmtId="196" fontId="106" fillId="0" borderId="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184" fontId="109" fillId="80" borderId="0" applyNumberFormat="0" applyBorder="0" applyAlignment="0" applyProtection="0"/>
    <xf numFmtId="0" fontId="4" fillId="0" borderId="0"/>
    <xf numFmtId="0" fontId="14" fillId="0" borderId="0"/>
    <xf numFmtId="0" fontId="14" fillId="0" borderId="0"/>
    <xf numFmtId="42" fontId="9" fillId="0" borderId="0" applyFont="0" applyFill="0" applyBorder="0" applyAlignment="0" applyProtection="0"/>
    <xf numFmtId="0" fontId="9" fillId="0" borderId="0"/>
    <xf numFmtId="0" fontId="109" fillId="80"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49" fillId="80"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 fillId="34"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242" fontId="150" fillId="0" borderId="0">
      <protection locked="0"/>
    </xf>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0" borderId="0" applyNumberFormat="0" applyFont="0" applyFill="0" applyBorder="0" applyAlignment="0" applyProtection="0"/>
    <xf numFmtId="0" fontId="109" fillId="72" borderId="0" applyNumberFormat="0" applyBorder="0" applyAlignment="0" applyProtection="0"/>
    <xf numFmtId="43" fontId="4" fillId="0" borderId="0" applyFont="0" applyFill="0" applyBorder="0" applyAlignment="0" applyProtection="0"/>
    <xf numFmtId="0" fontId="9" fillId="0" borderId="0"/>
    <xf numFmtId="0" fontId="109" fillId="67" borderId="0" applyNumberFormat="0" applyBorder="0" applyAlignment="0" applyProtection="0"/>
    <xf numFmtId="0" fontId="14" fillId="0" borderId="0"/>
    <xf numFmtId="0" fontId="14" fillId="0" borderId="0"/>
    <xf numFmtId="178" fontId="65" fillId="0" borderId="0"/>
    <xf numFmtId="0" fontId="45" fillId="72"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95" fontId="4" fillId="0" borderId="0" applyFont="0" applyFill="0" applyBorder="0" applyAlignment="0" applyProtection="0"/>
    <xf numFmtId="43" fontId="45" fillId="0" borderId="0" applyFont="0" applyFill="0" applyBorder="0" applyAlignment="0" applyProtection="0"/>
    <xf numFmtId="0" fontId="14" fillId="0" borderId="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9"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67" borderId="0" applyNumberFormat="0" applyBorder="0" applyAlignment="0" applyProtection="0"/>
    <xf numFmtId="184" fontId="188" fillId="0" borderId="0"/>
    <xf numFmtId="0" fontId="45" fillId="72" borderId="0" applyNumberFormat="0" applyBorder="0" applyAlignment="0" applyProtection="0"/>
    <xf numFmtId="169" fontId="4"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9" fillId="0" borderId="0"/>
    <xf numFmtId="0" fontId="9" fillId="0" borderId="0"/>
    <xf numFmtId="184" fontId="109" fillId="59" borderId="0" applyNumberFormat="0" applyBorder="0" applyAlignment="0" applyProtection="0"/>
    <xf numFmtId="0" fontId="9" fillId="0" borderId="0"/>
    <xf numFmtId="180" fontId="118" fillId="0" borderId="0"/>
    <xf numFmtId="0" fontId="45" fillId="72" borderId="0" applyNumberFormat="0" applyBorder="0" applyAlignment="0" applyProtection="0"/>
    <xf numFmtId="0" fontId="109" fillId="5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184" fontId="45" fillId="67"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14" fillId="0" borderId="0"/>
    <xf numFmtId="0" fontId="4" fillId="0" borderId="0"/>
    <xf numFmtId="0" fontId="45" fillId="72"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6" fillId="69" borderId="63" applyNumberFormat="0" applyFont="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28" fillId="100" borderId="71" applyNumberFormat="0" applyProtection="0">
      <alignment vertical="center"/>
    </xf>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46" fillId="29" borderId="0" applyNumberFormat="0" applyBorder="0" applyAlignment="0" applyProtection="0"/>
    <xf numFmtId="0" fontId="46"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7" borderId="0" applyNumberFormat="0" applyBorder="0" applyAlignment="0" applyProtection="0"/>
    <xf numFmtId="0" fontId="4" fillId="34" borderId="0" applyNumberFormat="0" applyBorder="0" applyAlignment="0" applyProtection="0"/>
    <xf numFmtId="0" fontId="45" fillId="0" borderId="0" applyNumberFormat="0" applyFont="0" applyFill="0" applyBorder="0" applyAlignment="0" applyProtection="0"/>
    <xf numFmtId="0" fontId="49" fillId="80" borderId="0" applyNumberFormat="0" applyBorder="0" applyAlignment="0" applyProtection="0"/>
    <xf numFmtId="0" fontId="14" fillId="0" borderId="0"/>
    <xf numFmtId="0" fontId="6" fillId="0" borderId="0" applyNumberFormat="0" applyFill="0" applyBorder="0" applyAlignment="0" applyProtection="0"/>
    <xf numFmtId="0" fontId="45" fillId="6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9" fillId="0" borderId="0"/>
    <xf numFmtId="3" fontId="111" fillId="0" borderId="0" applyFont="0" applyFill="0" applyBorder="0" applyAlignment="0" applyProtection="0"/>
    <xf numFmtId="0" fontId="9" fillId="0" borderId="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15" fillId="0" borderId="0">
      <protection locked="0"/>
    </xf>
    <xf numFmtId="0" fontId="14" fillId="0" borderId="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203"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62"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02"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45" fillId="5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45"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49" fillId="69"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9" fillId="69" borderId="0" applyNumberFormat="0" applyBorder="0" applyAlignment="0" applyProtection="0"/>
    <xf numFmtId="0" fontId="45" fillId="29" borderId="0" applyNumberFormat="0" applyBorder="0" applyAlignment="0" applyProtection="0"/>
    <xf numFmtId="42" fontId="9" fillId="0" borderId="0" applyFont="0" applyFill="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45" fillId="29"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29" borderId="0" applyNumberFormat="0" applyBorder="0" applyAlignment="0" applyProtection="0"/>
    <xf numFmtId="0" fontId="175" fillId="0" borderId="0" applyNumberFormat="0" applyFill="0" applyBorder="0" applyAlignment="0" applyProtection="0">
      <alignment vertical="top"/>
      <protection locked="0"/>
    </xf>
    <xf numFmtId="0" fontId="9" fillId="0" borderId="0"/>
    <xf numFmtId="0" fontId="49"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 fillId="0" borderId="0"/>
    <xf numFmtId="0" fontId="14" fillId="0" borderId="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168" fontId="9"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43" fontId="9"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14" fillId="0" borderId="0"/>
    <xf numFmtId="0" fontId="14"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0"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9" fontId="9"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14" fillId="0" borderId="0"/>
    <xf numFmtId="0" fontId="4"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46"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30"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 fillId="36" borderId="0" applyNumberFormat="0" applyBorder="0" applyAlignment="0" applyProtection="0"/>
    <xf numFmtId="0" fontId="9" fillId="0" borderId="0"/>
    <xf numFmtId="0" fontId="109" fillId="56"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9" fillId="23"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202" fontId="9" fillId="0" borderId="0">
      <protection locked="0"/>
    </xf>
    <xf numFmtId="42"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42"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195" fontId="4" fillId="0" borderId="0" applyFont="0" applyFill="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9" fillId="9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168" fontId="45"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 fillId="0" borderId="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9" fillId="23"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168" fontId="45" fillId="0" borderId="0" applyFont="0" applyFill="0" applyBorder="0" applyAlignment="0" applyProtection="0"/>
    <xf numFmtId="0" fontId="14" fillId="0" borderId="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168" fontId="4"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223" fontId="46" fillId="0" borderId="0" applyFont="0" applyFill="0" applyBorder="0" applyAlignment="0" applyProtection="0">
      <alignment vertical="top"/>
    </xf>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70" fillId="0" borderId="0" applyNumberFormat="0" applyFill="0" applyBorder="0" applyAlignment="0" applyProtection="0"/>
    <xf numFmtId="0" fontId="14" fillId="0" borderId="0"/>
    <xf numFmtId="168" fontId="4" fillId="0" borderId="0" applyFont="0" applyFill="0" applyBorder="0" applyAlignment="0" applyProtection="0"/>
    <xf numFmtId="0" fontId="46" fillId="56"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 fillId="0" borderId="0" applyFont="0" applyFill="0" applyBorder="0" applyAlignment="0" applyProtection="0"/>
    <xf numFmtId="0" fontId="46" fillId="56" borderId="0" applyNumberFormat="0" applyBorder="0" applyAlignment="0" applyProtection="0"/>
    <xf numFmtId="0" fontId="14" fillId="0" borderId="0"/>
    <xf numFmtId="3" fontId="17" fillId="0" borderId="0" applyFont="0" applyFill="0" applyBorder="0" applyAlignment="0" applyProtection="0"/>
    <xf numFmtId="0" fontId="45" fillId="67" borderId="0" applyNumberFormat="0" applyBorder="0" applyAlignment="0" applyProtection="0"/>
    <xf numFmtId="5" fontId="4" fillId="0" borderId="0" applyFont="0" applyFill="0" applyBorder="0" applyAlignment="0" applyProtection="0"/>
    <xf numFmtId="168" fontId="4" fillId="0" borderId="0" applyFont="0" applyFill="0" applyBorder="0" applyAlignment="0" applyProtection="0"/>
    <xf numFmtId="0" fontId="45" fillId="37" borderId="0" applyNumberFormat="0" applyBorder="0" applyAlignment="0" applyProtection="0"/>
    <xf numFmtId="0" fontId="49"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6"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4" fillId="0" borderId="0"/>
    <xf numFmtId="0" fontId="9" fillId="0" borderId="0"/>
    <xf numFmtId="0" fontId="14" fillId="0" borderId="0"/>
    <xf numFmtId="0" fontId="14" fillId="0" borderId="0"/>
    <xf numFmtId="0" fontId="109" fillId="9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4" fillId="0" borderId="0"/>
    <xf numFmtId="0" fontId="45" fillId="56" borderId="0" applyNumberFormat="0" applyBorder="0" applyAlignment="0" applyProtection="0"/>
    <xf numFmtId="184" fontId="62" fillId="72" borderId="0" applyNumberFormat="0" applyBorder="0" applyAlignment="0" applyProtection="0"/>
    <xf numFmtId="0" fontId="9" fillId="0" borderId="0"/>
    <xf numFmtId="0" fontId="14" fillId="0" borderId="0"/>
    <xf numFmtId="0" fontId="4" fillId="0" borderId="0"/>
    <xf numFmtId="0" fontId="45" fillId="56" borderId="0" applyNumberFormat="0" applyBorder="0" applyAlignment="0" applyProtection="0"/>
    <xf numFmtId="0" fontId="62" fillId="72"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56" borderId="0" applyNumberFormat="0" applyBorder="0" applyAlignment="0" applyProtection="0"/>
    <xf numFmtId="0" fontId="9" fillId="0" borderId="0"/>
    <xf numFmtId="43" fontId="4"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6"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9" fillId="56" borderId="0" applyNumberFormat="0" applyBorder="0" applyAlignment="0" applyProtection="0"/>
    <xf numFmtId="0" fontId="9" fillId="0" borderId="0"/>
    <xf numFmtId="0" fontId="9" fillId="0" borderId="0"/>
    <xf numFmtId="0" fontId="9" fillId="0" borderId="0"/>
    <xf numFmtId="0" fontId="4" fillId="0" borderId="0"/>
    <xf numFmtId="0" fontId="45" fillId="37" borderId="0" applyNumberFormat="0" applyBorder="0" applyAlignment="0" applyProtection="0"/>
    <xf numFmtId="0" fontId="9" fillId="0" borderId="0"/>
    <xf numFmtId="0" fontId="4" fillId="0" borderId="0"/>
    <xf numFmtId="0" fontId="4" fillId="45"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4" fillId="0" borderId="0"/>
    <xf numFmtId="0" fontId="49" fillId="56" borderId="0" applyNumberFormat="0" applyBorder="0" applyAlignment="0" applyProtection="0"/>
    <xf numFmtId="0" fontId="9" fillId="0" borderId="0"/>
    <xf numFmtId="0" fontId="4" fillId="0" borderId="0"/>
    <xf numFmtId="0" fontId="4" fillId="45"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 fillId="4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0" borderId="0" applyNumberFormat="0" applyFont="0" applyFill="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56" borderId="0" applyNumberFormat="0" applyBorder="0" applyAlignment="0" applyProtection="0"/>
    <xf numFmtId="42" fontId="45" fillId="0" borderId="0" applyFont="0" applyFill="0" applyBorder="0" applyAlignment="0" applyProtection="0"/>
    <xf numFmtId="0" fontId="9" fillId="0" borderId="0"/>
    <xf numFmtId="0" fontId="4" fillId="45"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14"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4" fillId="45"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49"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233"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09"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9" fillId="80" borderId="0" applyNumberFormat="0" applyBorder="0" applyAlignment="0" applyProtection="0"/>
    <xf numFmtId="0" fontId="14" fillId="0" borderId="0"/>
    <xf numFmtId="0" fontId="14" fillId="0" borderId="0"/>
    <xf numFmtId="0" fontId="9" fillId="0" borderId="0"/>
    <xf numFmtId="0" fontId="9" fillId="0" borderId="0"/>
    <xf numFmtId="0" fontId="45" fillId="80" borderId="0" applyNumberFormat="0" applyBorder="0" applyAlignment="0" applyProtection="0"/>
    <xf numFmtId="0" fontId="4" fillId="19"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9" fontId="4" fillId="0" borderId="0" applyFont="0" applyFill="0" applyBorder="0" applyAlignment="0" applyProtection="0"/>
    <xf numFmtId="184" fontId="49" fillId="52"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6"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195"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6"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69"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09" fillId="56" borderId="0" applyNumberFormat="0" applyBorder="0" applyAlignment="0" applyProtection="0"/>
    <xf numFmtId="0" fontId="45" fillId="80" borderId="0" applyNumberFormat="0" applyBorder="0" applyAlignment="0" applyProtection="0"/>
    <xf numFmtId="0" fontId="138" fillId="84" borderId="66" applyNumberFormat="0" applyAlignment="0" applyProtection="0"/>
    <xf numFmtId="0" fontId="4" fillId="0" borderId="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159" fillId="95" borderId="61"/>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212" fontId="106"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9" fillId="80"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9" fillId="0" borderId="0"/>
    <xf numFmtId="0" fontId="4" fillId="0" borderId="0"/>
    <xf numFmtId="0" fontId="45" fillId="114" borderId="0" applyNumberFormat="0" applyBorder="0" applyAlignment="0" applyProtection="0"/>
    <xf numFmtId="0" fontId="9" fillId="0" borderId="0"/>
    <xf numFmtId="42" fontId="45" fillId="0" borderId="0" applyFont="0" applyFill="0" applyBorder="0" applyAlignment="0" applyProtection="0"/>
    <xf numFmtId="0" fontId="4" fillId="0" borderId="0"/>
    <xf numFmtId="0" fontId="4" fillId="42" borderId="0" applyNumberFormat="0" applyBorder="0" applyAlignment="0" applyProtection="0"/>
    <xf numFmtId="168" fontId="4" fillId="0" borderId="0" applyFont="0" applyFill="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9" fillId="80"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11" fillId="0" borderId="0"/>
    <xf numFmtId="0" fontId="45" fillId="80" borderId="0" applyNumberFormat="0" applyBorder="0" applyAlignment="0" applyProtection="0"/>
    <xf numFmtId="168" fontId="9" fillId="0" borderId="0" applyFont="0" applyFill="0" applyBorder="0" applyAlignment="0" applyProtection="0"/>
    <xf numFmtId="0" fontId="9"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45" fillId="67" borderId="0" applyNumberFormat="0" applyBorder="0" applyAlignment="0" applyProtection="0"/>
    <xf numFmtId="0" fontId="9" fillId="0" borderId="0"/>
    <xf numFmtId="173" fontId="110" fillId="0" borderId="0" applyFont="0" applyFill="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4" fillId="0" borderId="0"/>
    <xf numFmtId="0" fontId="45" fillId="80"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109" fillId="56" borderId="0" applyNumberFormat="0" applyBorder="0" applyAlignment="0" applyProtection="0"/>
    <xf numFmtId="0" fontId="45" fillId="80"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80" borderId="0" applyNumberFormat="0" applyBorder="0" applyAlignment="0" applyProtection="0"/>
    <xf numFmtId="184" fontId="14" fillId="0" borderId="0" applyNumberFormat="0" applyFill="0" applyBorder="0" applyAlignment="0" applyProtection="0"/>
    <xf numFmtId="0" fontId="9" fillId="0" borderId="0"/>
    <xf numFmtId="168" fontId="45"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14" fillId="0" borderId="0"/>
    <xf numFmtId="0" fontId="49"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184" fontId="14"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223" fontId="46" fillId="0" borderId="0" applyFont="0" applyFill="0" applyBorder="0" applyAlignment="0" applyProtection="0">
      <alignment vertical="top"/>
    </xf>
    <xf numFmtId="42" fontId="45" fillId="0" borderId="0" applyFont="0" applyFill="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43" fontId="9" fillId="0" borderId="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2" fontId="14"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58"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95" borderId="61"/>
    <xf numFmtId="168" fontId="45" fillId="0" borderId="0" applyFont="0" applyFill="0" applyBorder="0" applyAlignment="0" applyProtection="0"/>
    <xf numFmtId="0" fontId="45" fillId="80"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80" borderId="0" applyNumberFormat="0" applyBorder="0" applyAlignment="0" applyProtection="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168" fontId="4" fillId="0" borderId="0" applyFont="0" applyFill="0" applyBorder="0" applyAlignment="0" applyProtection="0"/>
    <xf numFmtId="0" fontId="14" fillId="0" borderId="0"/>
    <xf numFmtId="0" fontId="14" fillId="0" borderId="0"/>
    <xf numFmtId="0" fontId="9" fillId="0" borderId="0"/>
    <xf numFmtId="224" fontId="111" fillId="0" borderId="0" applyFont="0" applyFill="0" applyBorder="0" applyAlignment="0" applyProtection="0"/>
    <xf numFmtId="0" fontId="9" fillId="0" borderId="0"/>
    <xf numFmtId="0" fontId="9"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224" fontId="106" fillId="0" borderId="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78" fillId="98" borderId="66" applyNumberFormat="0" applyAlignment="0" applyProtection="0"/>
    <xf numFmtId="241" fontId="111" fillId="0" borderId="0" applyFont="0" applyFill="0" applyBorder="0" applyAlignment="0" applyProtection="0"/>
    <xf numFmtId="241" fontId="17" fillId="0" borderId="0" applyFont="0" applyFill="0" applyBorder="0" applyAlignment="0" applyProtection="0"/>
    <xf numFmtId="0" fontId="14" fillId="0" borderId="0"/>
    <xf numFmtId="241" fontId="111" fillId="0" borderId="0" applyFont="0" applyFill="0" applyBorder="0" applyAlignment="0" applyProtection="0"/>
    <xf numFmtId="0" fontId="9" fillId="0" borderId="0"/>
    <xf numFmtId="241" fontId="111" fillId="0" borderId="0" applyFont="0" applyFill="0" applyBorder="0" applyAlignment="0" applyProtection="0"/>
    <xf numFmtId="241" fontId="17" fillId="0" borderId="0" applyFont="0" applyFill="0" applyBorder="0" applyAlignment="0" applyProtection="0"/>
    <xf numFmtId="0" fontId="9" fillId="0" borderId="0"/>
    <xf numFmtId="241" fontId="106" fillId="0" borderId="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9" borderId="0" applyNumberFormat="0" applyBorder="0" applyAlignment="0" applyProtection="0"/>
    <xf numFmtId="0" fontId="45" fillId="67" borderId="0" applyNumberFormat="0" applyBorder="0" applyAlignment="0" applyProtection="0"/>
    <xf numFmtId="0" fontId="45" fillId="10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184" fontId="190" fillId="119" borderId="12">
      <alignment horizontal="left" vertical="center"/>
    </xf>
    <xf numFmtId="0" fontId="14" fillId="0" borderId="0"/>
    <xf numFmtId="0" fontId="14"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190" fillId="119" borderId="12">
      <alignment horizontal="left" vertical="center"/>
    </xf>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4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124" fillId="80" borderId="53" applyNumberFormat="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59" borderId="0" applyNumberFormat="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9" fillId="25"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1" fillId="0" borderId="72" applyNumberFormat="0" applyFill="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84"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84"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0" fontId="4" fillId="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9" fillId="21"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 fontId="106" fillId="0" borderId="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76" fillId="0" borderId="78" applyNumberFormat="0" applyFill="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6" fillId="0" borderId="0" applyNumberFormat="0" applyFill="0" applyBorder="0" applyAlignment="0" applyProtection="0"/>
    <xf numFmtId="0" fontId="45" fillId="67" borderId="0" applyNumberFormat="0" applyBorder="0" applyAlignment="0" applyProtection="0"/>
    <xf numFmtId="0" fontId="49" fillId="25"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250" fontId="115" fillId="0" borderId="0">
      <protection locked="0"/>
    </xf>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109" borderId="0" applyNumberFormat="0" applyBorder="0" applyAlignment="0" applyProtection="0"/>
    <xf numFmtId="0" fontId="9" fillId="0" borderId="0"/>
    <xf numFmtId="0" fontId="9" fillId="0" borderId="0"/>
    <xf numFmtId="0" fontId="4" fillId="19"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58"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3" fontId="9" fillId="0" borderId="0" applyFont="0" applyFill="0" applyBorder="0" applyAlignment="0" applyProtection="0"/>
    <xf numFmtId="0" fontId="14" fillId="0" borderId="0"/>
    <xf numFmtId="0" fontId="49" fillId="10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184"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2" fillId="118"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25" borderId="0" applyNumberFormat="0" applyBorder="0" applyAlignment="0" applyProtection="0"/>
    <xf numFmtId="0" fontId="4"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106" fillId="0" borderId="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184"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06"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 fillId="19" borderId="0" applyNumberFormat="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184" fontId="45" fillId="2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84" fontId="61" fillId="0" borderId="0"/>
    <xf numFmtId="0" fontId="14" fillId="0" borderId="0"/>
    <xf numFmtId="0" fontId="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43" fontId="4"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184" fontId="45" fillId="67"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168" fontId="9" fillId="0" borderId="0" applyFont="0" applyFill="0" applyBorder="0" applyAlignment="0" applyProtection="0"/>
    <xf numFmtId="0" fontId="14" fillId="0" borderId="0"/>
    <xf numFmtId="0" fontId="49" fillId="25"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192" fontId="9" fillId="0" borderId="0" applyFont="0" applyFill="0" applyBorder="0" applyAlignment="0" applyProtection="0"/>
    <xf numFmtId="184"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 fillId="0" borderId="0"/>
    <xf numFmtId="0" fontId="45" fillId="25"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184" fontId="197" fillId="0" borderId="0" applyNumberFormat="0" applyFill="0" applyBorder="0" applyAlignment="0" applyProtection="0">
      <alignment vertical="top"/>
      <protection locked="0"/>
    </xf>
    <xf numFmtId="0" fontId="45" fillId="21" borderId="0" applyNumberFormat="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14"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21" borderId="0" applyNumberFormat="0" applyBorder="0" applyAlignment="0" applyProtection="0"/>
    <xf numFmtId="168" fontId="45"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45" fillId="21" borderId="0" applyNumberFormat="0" applyBorder="0" applyAlignment="0" applyProtection="0"/>
    <xf numFmtId="0" fontId="9" fillId="0" borderId="0" applyNumberFormat="0"/>
    <xf numFmtId="0" fontId="9" fillId="0" borderId="0"/>
    <xf numFmtId="0" fontId="9" fillId="0" borderId="0"/>
    <xf numFmtId="0" fontId="9" fillId="0" borderId="0"/>
    <xf numFmtId="0" fontId="9" fillId="0" borderId="0"/>
    <xf numFmtId="0" fontId="14" fillId="0" borderId="0"/>
    <xf numFmtId="0"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108" borderId="0" applyNumberFormat="0" applyBorder="0" applyAlignment="0" applyProtection="0"/>
    <xf numFmtId="0" fontId="4" fillId="6" borderId="0" applyNumberFormat="0" applyBorder="0" applyAlignment="0" applyProtection="0"/>
    <xf numFmtId="0" fontId="9" fillId="0" borderId="0"/>
    <xf numFmtId="0" fontId="9" fillId="0" borderId="0"/>
    <xf numFmtId="0" fontId="45" fillId="92" borderId="0" applyNumberFormat="0" applyBorder="0" applyAlignment="0" applyProtection="0"/>
    <xf numFmtId="168" fontId="45" fillId="0" borderId="0" applyFont="0" applyFill="0" applyBorder="0" applyAlignment="0" applyProtection="0"/>
    <xf numFmtId="0" fontId="45" fillId="21" borderId="0" applyNumberFormat="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9" fillId="0" borderId="0" applyFont="0" applyFill="0" applyBorder="0" applyAlignment="0" applyProtection="0"/>
    <xf numFmtId="0" fontId="45" fillId="92" borderId="0" applyNumberFormat="0" applyBorder="0" applyAlignment="0" applyProtection="0"/>
    <xf numFmtId="0" fontId="9" fillId="0" borderId="0"/>
    <xf numFmtId="0" fontId="45" fillId="21" borderId="0" applyNumberFormat="0" applyBorder="0" applyAlignment="0" applyProtection="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09" fillId="80" borderId="0" applyNumberFormat="0" applyBorder="0" applyAlignment="0" applyProtection="0"/>
    <xf numFmtId="0" fontId="14" fillId="0" borderId="0"/>
    <xf numFmtId="42" fontId="45" fillId="0" borderId="0" applyFont="0" applyFill="0" applyBorder="0" applyAlignment="0" applyProtection="0"/>
    <xf numFmtId="42"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52" fillId="59" borderId="53" applyNumberFormat="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42" fontId="4"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58" fillId="0" borderId="0" applyFont="0" applyFill="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2" fontId="45" fillId="0" borderId="0" applyFont="0" applyFill="0" applyBorder="0" applyAlignment="0" applyProtection="0"/>
    <xf numFmtId="0" fontId="76" fillId="0" borderId="84" applyNumberFormat="0" applyFill="0" applyAlignment="0" applyProtection="0"/>
    <xf numFmtId="0" fontId="14" fillId="0" borderId="0"/>
    <xf numFmtId="0" fontId="45" fillId="21" borderId="0" applyNumberFormat="0" applyBorder="0" applyAlignment="0" applyProtection="0"/>
    <xf numFmtId="0" fontId="14" fillId="0" borderId="0"/>
    <xf numFmtId="0" fontId="9" fillId="0" borderId="0"/>
    <xf numFmtId="0" fontId="45" fillId="21"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43" fontId="4" fillId="0" borderId="0" applyFont="0" applyFill="0" applyBorder="0" applyAlignment="0" applyProtection="0"/>
    <xf numFmtId="196" fontId="106" fillId="0" borderId="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45" fillId="10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45" fillId="21" borderId="0" applyNumberFormat="0" applyBorder="0" applyAlignment="0" applyProtection="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84"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3" fillId="0" borderId="0" applyNumberFormat="0" applyFill="0" applyBorder="0" applyAlignment="0" applyProtection="0"/>
    <xf numFmtId="172" fontId="131" fillId="0" borderId="0" applyBorder="0">
      <alignment horizontal="right"/>
    </xf>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198" fillId="0" borderId="0" applyNumberFormat="0" applyFill="0" applyBorder="0" applyAlignment="0" applyProtection="0">
      <alignment vertical="top"/>
      <protection locked="0"/>
    </xf>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106" fillId="107" borderId="63" applyNumberFormat="0" applyAlignment="0" applyProtection="0"/>
    <xf numFmtId="0" fontId="14" fillId="0" borderId="0"/>
    <xf numFmtId="0" fontId="14" fillId="0" borderId="0"/>
    <xf numFmtId="0" fontId="9" fillId="0" borderId="0"/>
    <xf numFmtId="0" fontId="14" fillId="0" borderId="0"/>
    <xf numFmtId="0" fontId="14" fillId="0" borderId="0"/>
    <xf numFmtId="0" fontId="46" fillId="69" borderId="63" applyNumberFormat="0" applyFont="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 fillId="35" borderId="56" applyNumberFormat="0" applyFont="0" applyAlignment="0" applyProtection="0"/>
    <xf numFmtId="0" fontId="9"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9" fontId="4"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184" fontId="62" fillId="72" borderId="0" applyNumberFormat="0" applyBorder="0" applyAlignment="0" applyProtection="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99" fillId="0" borderId="0" applyNumberFormat="0" applyFill="0" applyBorder="0" applyAlignment="0" applyProtection="0">
      <alignment vertical="top"/>
      <protection locked="0"/>
    </xf>
    <xf numFmtId="0" fontId="14" fillId="0" borderId="0"/>
    <xf numFmtId="0" fontId="9" fillId="0" borderId="0"/>
    <xf numFmtId="22"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22"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58" fillId="0" borderId="0" applyFont="0" applyFill="0" applyBorder="0" applyAlignment="0" applyProtection="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3" fontId="108" fillId="95" borderId="12">
      <alignment horizontal="right" vertical="center" indent="1"/>
    </xf>
    <xf numFmtId="0" fontId="9" fillId="0" borderId="0"/>
    <xf numFmtId="0" fontId="9"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4" fillId="0" borderId="0"/>
    <xf numFmtId="0" fontId="14" fillId="0" borderId="0"/>
    <xf numFmtId="0" fontId="9"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168" fontId="9"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49" fillId="6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12" fillId="23" borderId="0" applyNumberFormat="0" applyBorder="0" applyAlignment="0" applyProtection="0"/>
    <xf numFmtId="0" fontId="14" fillId="0" borderId="0"/>
    <xf numFmtId="0" fontId="14" fillId="0" borderId="0"/>
    <xf numFmtId="0" fontId="4" fillId="0" borderId="0"/>
    <xf numFmtId="0" fontId="14" fillId="0" borderId="0"/>
    <xf numFmtId="18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112" fillId="5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184" fontId="112"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0" fontId="9"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58" fillId="0" borderId="0"/>
    <xf numFmtId="0" fontId="45" fillId="79" borderId="0" applyNumberFormat="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9" fontId="11"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92"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5" fillId="30" borderId="0" applyNumberFormat="0" applyBorder="0" applyAlignment="0" applyProtection="0"/>
    <xf numFmtId="0" fontId="45" fillId="59" borderId="0" applyNumberFormat="0" applyBorder="0" applyAlignment="0" applyProtection="0"/>
    <xf numFmtId="0" fontId="4" fillId="24"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247"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9" borderId="0" applyNumberFormat="0" applyBorder="0" applyAlignment="0" applyProtection="0"/>
    <xf numFmtId="168"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109" fillId="67"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31" borderId="0" applyNumberFormat="0" applyBorder="0" applyAlignment="0" applyProtection="0"/>
    <xf numFmtId="0" fontId="49" fillId="25" borderId="0" applyNumberFormat="0" applyBorder="0" applyAlignment="0" applyProtection="0"/>
    <xf numFmtId="0" fontId="45" fillId="31" borderId="0" applyNumberFormat="0" applyBorder="0" applyAlignment="0" applyProtection="0"/>
    <xf numFmtId="0" fontId="49" fillId="25"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184" fontId="49" fillId="86" borderId="0" applyNumberFormat="0" applyBorder="0" applyAlignment="0" applyProtection="0"/>
    <xf numFmtId="0" fontId="45" fillId="31" borderId="0" applyNumberFormat="0" applyBorder="0" applyAlignment="0" applyProtection="0"/>
    <xf numFmtId="0" fontId="49" fillId="86" borderId="0" applyNumberFormat="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45" fillId="31" borderId="0" applyNumberFormat="0" applyBorder="0" applyAlignment="0" applyProtection="0"/>
    <xf numFmtId="184" fontId="49" fillId="86" borderId="0" applyNumberFormat="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12" fillId="2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7"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5" fontId="4"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24" borderId="0" applyNumberFormat="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200"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4" fontId="119" fillId="95" borderId="12">
      <alignment horizontal="right" vertical="center"/>
    </xf>
    <xf numFmtId="251" fontId="174" fillId="0" borderId="0">
      <alignment horizontal="right"/>
    </xf>
    <xf numFmtId="0" fontId="9" fillId="0" borderId="0"/>
    <xf numFmtId="0" fontId="9" fillId="0" borderId="0"/>
    <xf numFmtId="0" fontId="14" fillId="0" borderId="0"/>
    <xf numFmtId="0" fontId="119" fillId="95" borderId="12">
      <alignment horizontal="right" vertical="center"/>
    </xf>
    <xf numFmtId="0" fontId="9" fillId="0" borderId="0"/>
    <xf numFmtId="0" fontId="14" fillId="0" borderId="0"/>
    <xf numFmtId="0" fontId="14" fillId="0" borderId="0"/>
    <xf numFmtId="0" fontId="14" fillId="0" borderId="0"/>
    <xf numFmtId="180" fontId="119" fillId="95" borderId="12">
      <alignment horizontal="right" vertical="center"/>
    </xf>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4"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95"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09" fillId="5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64" fillId="59" borderId="12">
      <alignment horizontal="left" vertical="center"/>
    </xf>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9"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49" fillId="23"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0" fontId="14" fillId="0" borderId="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9" fillId="0" borderId="0"/>
    <xf numFmtId="0" fontId="14"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9"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4"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168" fontId="61"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2" fontId="201" fillId="0" borderId="0">
      <protection locked="0"/>
    </xf>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49" fillId="6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84" fontId="49" fillId="52" borderId="0" applyNumberFormat="0" applyBorder="0" applyAlignment="0" applyProtection="0"/>
    <xf numFmtId="0" fontId="14" fillId="0" borderId="0"/>
    <xf numFmtId="0" fontId="14" fillId="0" borderId="0"/>
    <xf numFmtId="9" fontId="9" fillId="0" borderId="0" applyFont="0" applyFill="0" applyBorder="0" applyAlignment="0" applyProtection="0"/>
    <xf numFmtId="0" fontId="14" fillId="0" borderId="0"/>
    <xf numFmtId="0" fontId="9" fillId="0" borderId="0"/>
    <xf numFmtId="0" fontId="9" fillId="0" borderId="0"/>
    <xf numFmtId="184" fontId="112" fillId="106"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06"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184" fontId="112" fillId="79"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12" fillId="7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12" fillId="11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12" fillId="116" borderId="0" applyNumberFormat="0" applyBorder="0" applyAlignment="0" applyProtection="0"/>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249" fontId="60"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84" fontId="112" fillId="11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184" fontId="49" fillId="70"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12" fillId="23" borderId="0" applyNumberFormat="0" applyBorder="0" applyAlignment="0" applyProtection="0"/>
    <xf numFmtId="0" fontId="9" fillId="0" borderId="0"/>
    <xf numFmtId="0" fontId="9" fillId="0" borderId="0"/>
    <xf numFmtId="0" fontId="9" fillId="0" borderId="0"/>
    <xf numFmtId="0" fontId="9" fillId="0" borderId="0"/>
    <xf numFmtId="10" fontId="67" fillId="69" borderId="12"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41" fontId="9"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76" fillId="0" borderId="64" applyNumberFormat="0" applyFill="0" applyAlignment="0" applyProtection="0"/>
    <xf numFmtId="0" fontId="14" fillId="0" borderId="0"/>
    <xf numFmtId="0" fontId="14" fillId="0" borderId="0"/>
    <xf numFmtId="0" fontId="119" fillId="95" borderId="12">
      <alignment horizontal="right" vertical="center"/>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9" borderId="0" applyNumberFormat="0" applyBorder="0" applyAlignment="0" applyProtection="0"/>
    <xf numFmtId="0" fontId="9" fillId="0" borderId="0"/>
    <xf numFmtId="0" fontId="9" fillId="0" borderId="0"/>
    <xf numFmtId="0" fontId="14" fillId="0" borderId="0"/>
    <xf numFmtId="0" fontId="9" fillId="0" borderId="0"/>
    <xf numFmtId="0" fontId="14" fillId="0" borderId="0"/>
    <xf numFmtId="0" fontId="45" fillId="92" borderId="0" applyNumberFormat="0" applyBorder="0" applyAlignment="0" applyProtection="0"/>
    <xf numFmtId="182" fontId="119" fillId="95" borderId="12">
      <alignment horizontal="right" vertical="center" indent="1"/>
    </xf>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6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4"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95"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65" fillId="95" borderId="12">
      <alignment horizontal="left" vertical="center"/>
    </xf>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4" fontId="9" fillId="0" borderId="0" applyProtection="0">
      <alignment vertical="center"/>
    </xf>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112" fillId="59"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0" fontId="58"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70" fontId="58" fillId="0" borderId="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45" fillId="0" borderId="0" applyFont="0" applyFill="0" applyBorder="0" applyAlignment="0" applyProtection="0"/>
    <xf numFmtId="0" fontId="4"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43" fontId="45" fillId="0" borderId="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9"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80" fontId="119" fillId="95" borderId="12">
      <alignment horizontal="right" vertical="center"/>
    </xf>
    <xf numFmtId="0" fontId="9" fillId="0" borderId="0"/>
    <xf numFmtId="0" fontId="14" fillId="0" borderId="0"/>
    <xf numFmtId="0" fontId="9" fillId="0" borderId="0"/>
    <xf numFmtId="0" fontId="9" fillId="0" borderId="0"/>
    <xf numFmtId="0" fontId="14" fillId="0" borderId="0"/>
    <xf numFmtId="0" fontId="9" fillId="0" borderId="0"/>
    <xf numFmtId="246" fontId="111" fillId="0" borderId="0" applyFont="0" applyFill="0" applyBorder="0" applyAlignment="0" applyProtection="0"/>
    <xf numFmtId="0" fontId="14" fillId="0" borderId="0"/>
    <xf numFmtId="246"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178"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4" fillId="0" borderId="0"/>
    <xf numFmtId="0" fontId="9" fillId="0" borderId="0"/>
    <xf numFmtId="178"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 fillId="0" borderId="0"/>
    <xf numFmtId="0" fontId="9"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58"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120" borderId="0" applyNumberFormat="0" applyBorder="0" applyAlignment="0" applyProtection="0"/>
    <xf numFmtId="168" fontId="45" fillId="0" borderId="0" applyFont="0" applyFill="0" applyBorder="0" applyAlignment="0" applyProtection="0"/>
    <xf numFmtId="0" fontId="49" fillId="88" borderId="0" applyNumberFormat="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9" fillId="5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49" fillId="23" borderId="0" applyNumberFormat="0" applyBorder="0" applyAlignment="0" applyProtection="0"/>
    <xf numFmtId="0" fontId="14" fillId="0" borderId="0"/>
    <xf numFmtId="0" fontId="6" fillId="0" borderId="0" applyNumberFormat="0" applyFill="0" applyBorder="0" applyAlignment="0" applyProtection="0"/>
    <xf numFmtId="0" fontId="49" fillId="23"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12" fillId="92"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21" fontId="17" fillId="0" borderId="0" applyFont="0" applyFill="0" applyBorder="0" applyProtection="0">
      <alignment horizontal="left"/>
    </xf>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14" fillId="0" borderId="0"/>
    <xf numFmtId="0" fontId="45"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84"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86" fillId="95" borderId="12">
      <alignment horizontal="left" vertical="center"/>
    </xf>
    <xf numFmtId="0" fontId="9" fillId="0" borderId="0"/>
    <xf numFmtId="0" fontId="49" fillId="120" borderId="0" applyNumberFormat="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49" fillId="88" borderId="0" applyNumberFormat="0" applyBorder="0" applyAlignment="0" applyProtection="0"/>
    <xf numFmtId="0" fontId="111" fillId="0" borderId="0"/>
    <xf numFmtId="0" fontId="14" fillId="0" borderId="0"/>
    <xf numFmtId="0" fontId="14" fillId="0" borderId="0"/>
    <xf numFmtId="0" fontId="4"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184" fontId="112" fillId="9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14" fillId="0" borderId="0"/>
    <xf numFmtId="0" fontId="4"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12" fillId="9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184" fontId="187" fillId="95" borderId="83">
      <alignment vertical="center"/>
    </xf>
    <xf numFmtId="0" fontId="9" fillId="0" borderId="0"/>
    <xf numFmtId="0" fontId="14" fillId="0" borderId="0"/>
    <xf numFmtId="0" fontId="14" fillId="0" borderId="0"/>
    <xf numFmtId="0" fontId="187" fillId="95" borderId="83">
      <alignment vertical="center"/>
    </xf>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252" fontId="117"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4"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5" fontId="4"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0" fillId="119" borderId="12">
      <alignment horizontal="left" vertical="center"/>
    </xf>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11" fillId="0" borderId="0"/>
    <xf numFmtId="0" fontId="49" fillId="70" borderId="0" applyNumberFormat="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43" fontId="9" fillId="0" borderId="0" applyFont="0" applyFill="0" applyBorder="0" applyAlignment="0" applyProtection="0"/>
    <xf numFmtId="236"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184" fontId="14" fillId="0" borderId="0"/>
    <xf numFmtId="184" fontId="49" fillId="25" borderId="0" applyNumberFormat="0" applyBorder="0" applyAlignment="0" applyProtection="0"/>
    <xf numFmtId="0" fontId="9" fillId="0" borderId="0"/>
    <xf numFmtId="43" fontId="45"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49" fillId="109"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184" fontId="49" fillId="25"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184"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169" fontId="4" fillId="0" borderId="0" applyFont="0" applyFill="0" applyBorder="0" applyAlignment="0" applyProtection="0"/>
    <xf numFmtId="0" fontId="112" fillId="72"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65" fillId="95" borderId="82">
      <alignment vertical="center"/>
    </xf>
    <xf numFmtId="0" fontId="9" fillId="0" borderId="0"/>
    <xf numFmtId="0" fontId="9" fillId="0" borderId="0"/>
    <xf numFmtId="0" fontId="14" fillId="0" borderId="0"/>
    <xf numFmtId="0" fontId="9" fillId="0" borderId="0"/>
    <xf numFmtId="0" fontId="14" fillId="0" borderId="0"/>
    <xf numFmtId="0" fontId="9" fillId="0" borderId="0"/>
    <xf numFmtId="0" fontId="4" fillId="0" borderId="0"/>
    <xf numFmtId="0" fontId="14" fillId="0" borderId="0"/>
    <xf numFmtId="0" fontId="4" fillId="0" borderId="0"/>
    <xf numFmtId="0" fontId="9" fillId="0" borderId="0"/>
    <xf numFmtId="0" fontId="14" fillId="0" borderId="0"/>
    <xf numFmtId="184" fontId="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59" fillId="95" borderId="61"/>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77" borderId="0" applyNumberFormat="0" applyBorder="0" applyAlignment="0" applyProtection="0"/>
    <xf numFmtId="0" fontId="9" fillId="0" borderId="0"/>
    <xf numFmtId="0" fontId="9" fillId="0" borderId="0"/>
    <xf numFmtId="0" fontId="49" fillId="108" borderId="0" applyNumberFormat="0" applyBorder="0" applyAlignment="0" applyProtection="0"/>
    <xf numFmtId="0" fontId="49" fillId="21" borderId="0" applyNumberFormat="0" applyBorder="0" applyAlignment="0" applyProtection="0"/>
    <xf numFmtId="0" fontId="49" fillId="79" borderId="0" applyNumberFormat="0" applyBorder="0" applyAlignment="0" applyProtection="0"/>
    <xf numFmtId="0" fontId="9" fillId="0" borderId="0"/>
    <xf numFmtId="0" fontId="9" fillId="0" borderId="0"/>
    <xf numFmtId="0" fontId="49" fillId="21"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49" fillId="92" borderId="0" applyNumberFormat="0" applyBorder="0" applyAlignment="0" applyProtection="0"/>
    <xf numFmtId="0" fontId="49" fillId="92" borderId="0" applyNumberFormat="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187" fontId="4" fillId="0" borderId="0" applyFont="0" applyFill="0" applyBorder="0" applyAlignment="0" applyProtection="0"/>
    <xf numFmtId="0" fontId="9" fillId="0" borderId="0"/>
    <xf numFmtId="195" fontId="4" fillId="0" borderId="0" applyFont="0" applyFill="0" applyBorder="0" applyAlignment="0" applyProtection="0"/>
    <xf numFmtId="0" fontId="9" fillId="0" borderId="0"/>
    <xf numFmtId="169" fontId="4" fillId="0" borderId="0" applyFont="0" applyFill="0" applyBorder="0" applyAlignment="0" applyProtection="0"/>
    <xf numFmtId="0" fontId="112" fillId="80" borderId="0" applyNumberFormat="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84" fontId="49" fillId="21" borderId="0" applyNumberFormat="0" applyBorder="0" applyAlignment="0" applyProtection="0"/>
    <xf numFmtId="0" fontId="14" fillId="0" borderId="0"/>
    <xf numFmtId="0" fontId="14" fillId="0" borderId="0"/>
    <xf numFmtId="0" fontId="49" fillId="21" borderId="0" applyNumberFormat="0" applyBorder="0" applyAlignment="0" applyProtection="0"/>
    <xf numFmtId="42" fontId="9" fillId="0" borderId="0" applyFont="0" applyFill="0" applyBorder="0" applyAlignment="0" applyProtection="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9" fillId="108" borderId="0" applyNumberFormat="0" applyBorder="0" applyAlignment="0" applyProtection="0"/>
    <xf numFmtId="42" fontId="45" fillId="0" borderId="0" applyFont="0" applyFill="0" applyBorder="0" applyAlignment="0" applyProtection="0"/>
    <xf numFmtId="0" fontId="9" fillId="0" borderId="0"/>
    <xf numFmtId="180" fontId="165" fillId="95" borderId="12">
      <alignment horizontal="left" vertical="center"/>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184" fontId="49" fillId="21"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80" fillId="0" borderId="68" applyNumberFormat="0" applyFill="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112" fillId="8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12" fillId="8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49" fillId="122" borderId="0" applyNumberFormat="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9" fillId="0" borderId="0"/>
    <xf numFmtId="255"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184" fontId="165" fillId="95" borderId="12">
      <alignment horizontal="left" vertical="center"/>
    </xf>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65" fillId="95" borderId="12">
      <alignment horizontal="left" vertical="center"/>
    </xf>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9" fillId="113" borderId="0" applyNumberFormat="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0" fontId="111" fillId="0" borderId="0"/>
    <xf numFmtId="0" fontId="49" fillId="72" borderId="0" applyNumberFormat="0" applyBorder="0" applyAlignment="0" applyProtection="0"/>
    <xf numFmtId="0" fontId="9" fillId="0" borderId="0"/>
    <xf numFmtId="0" fontId="49" fillId="59" borderId="0" applyNumberFormat="0" applyBorder="0" applyAlignment="0" applyProtection="0"/>
    <xf numFmtId="0" fontId="49"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84" fontId="49" fillId="71" borderId="0" applyNumberFormat="0" applyBorder="0" applyAlignment="0" applyProtection="0"/>
    <xf numFmtId="0" fontId="14" fillId="0" borderId="0"/>
    <xf numFmtId="0" fontId="49" fillId="71" borderId="0" applyNumberFormat="0" applyBorder="0" applyAlignment="0" applyProtection="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3" fontId="108" fillId="95" borderId="12">
      <alignment horizontal="right" vertical="center" indent="1"/>
    </xf>
    <xf numFmtId="43" fontId="9" fillId="0" borderId="0" applyFont="0" applyFill="0" applyBorder="0" applyAlignment="0" applyProtection="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91" fillId="0" borderId="86" applyNumberFormat="0" applyFill="0" applyAlignment="0" applyProtection="0"/>
    <xf numFmtId="0" fontId="14" fillId="0" borderId="0"/>
    <xf numFmtId="0" fontId="14" fillId="0" borderId="0"/>
    <xf numFmtId="0" fontId="46" fillId="0" borderId="0">
      <alignment vertical="top"/>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49" fillId="71"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92" fontId="108" fillId="95" borderId="12">
      <alignment horizontal="right" vertical="center" indent="1"/>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84" fontId="112" fillId="97" borderId="0" applyNumberFormat="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2" fontId="14" fillId="0" borderId="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6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180" fontId="45"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12" fillId="9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84" fontId="6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0" fontId="14"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1"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9" fillId="23" borderId="0" applyNumberFormat="0" applyBorder="0" applyAlignment="0" applyProtection="0"/>
    <xf numFmtId="0" fontId="9" fillId="0" borderId="0"/>
    <xf numFmtId="0" fontId="9" fillId="0" borderId="0"/>
    <xf numFmtId="0" fontId="9" fillId="0" borderId="0"/>
    <xf numFmtId="0" fontId="112" fillId="59"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 fillId="0" borderId="0"/>
    <xf numFmtId="42" fontId="45" fillId="0" borderId="0" applyFont="0" applyFill="0" applyBorder="0" applyAlignment="0" applyProtection="0"/>
    <xf numFmtId="202" fontId="9" fillId="0" borderId="0">
      <protection locked="0"/>
    </xf>
    <xf numFmtId="43" fontId="9" fillId="0" borderId="0" applyFont="0" applyFill="0" applyBorder="0" applyAlignment="0" applyProtection="0"/>
    <xf numFmtId="0" fontId="9" fillId="0" borderId="0"/>
    <xf numFmtId="0" fontId="14" fillId="0" borderId="0"/>
    <xf numFmtId="0" fontId="14" fillId="0" borderId="0"/>
    <xf numFmtId="202" fontId="9" fillId="0" borderId="0">
      <protection locked="0"/>
    </xf>
    <xf numFmtId="0" fontId="9" fillId="0" borderId="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86" fillId="114" borderId="53" applyNumberFormat="0" applyAlignment="0" applyProtection="0"/>
    <xf numFmtId="0" fontId="9" fillId="0" borderId="0"/>
    <xf numFmtId="0" fontId="9" fillId="0" borderId="0"/>
    <xf numFmtId="0" fontId="9" fillId="0" borderId="0"/>
    <xf numFmtId="0" fontId="49" fillId="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207"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0" fontId="9" fillId="0" borderId="0"/>
    <xf numFmtId="164" fontId="4" fillId="0" borderId="0" applyFont="0" applyFill="0" applyBorder="0" applyAlignment="0" applyProtection="0"/>
    <xf numFmtId="0" fontId="49" fillId="122" borderId="0" applyNumberFormat="0" applyBorder="0" applyAlignment="0" applyProtection="0"/>
    <xf numFmtId="0" fontId="49" fillId="86"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184" fontId="53" fillId="0" borderId="0" applyNumberFormat="0" applyFill="0" applyBorder="0" applyAlignment="0" applyProtection="0"/>
    <xf numFmtId="0" fontId="9" fillId="0" borderId="0"/>
    <xf numFmtId="0" fontId="9" fillId="0" borderId="0"/>
    <xf numFmtId="0" fontId="130" fillId="0" borderId="0"/>
    <xf numFmtId="184" fontId="176" fillId="0" borderId="78" applyNumberFormat="0" applyFill="0" applyAlignment="0" applyProtection="0"/>
    <xf numFmtId="0" fontId="9" fillId="0" borderId="0"/>
    <xf numFmtId="0" fontId="14" fillId="0" borderId="0"/>
    <xf numFmtId="0" fontId="6" fillId="0" borderId="0" applyNumberFormat="0" applyFill="0" applyBorder="0" applyAlignment="0" applyProtection="0"/>
    <xf numFmtId="0" fontId="112" fillId="23" borderId="0" applyNumberFormat="0" applyBorder="0" applyAlignment="0" applyProtection="0"/>
    <xf numFmtId="184" fontId="6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4" fontId="176" fillId="0" borderId="0" applyNumberFormat="0" applyFill="0" applyBorder="0" applyAlignment="0" applyProtection="0"/>
    <xf numFmtId="0" fontId="9" fillId="0" borderId="0"/>
    <xf numFmtId="0" fontId="17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184" fontId="4" fillId="0" borderId="0"/>
    <xf numFmtId="0" fontId="9" fillId="0" borderId="0"/>
    <xf numFmtId="0" fontId="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0" fontId="67" fillId="69" borderId="12"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18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82" fontId="147" fillId="0" borderId="0" applyProtection="0"/>
    <xf numFmtId="0" fontId="14" fillId="0" borderId="0"/>
    <xf numFmtId="184" fontId="5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2" fontId="177" fillId="0" borderId="0" applyProtection="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4" fontId="5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43" fontId="6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235" fontId="115" fillId="0" borderId="0">
      <protection locked="0"/>
    </xf>
    <xf numFmtId="0" fontId="14" fillId="0" borderId="0"/>
    <xf numFmtId="0" fontId="9" fillId="0" borderId="0"/>
    <xf numFmtId="0" fontId="9" fillId="0" borderId="0"/>
    <xf numFmtId="0" fontId="14" fillId="0" borderId="0"/>
    <xf numFmtId="234" fontId="150" fillId="0" borderId="0">
      <protection locked="0"/>
    </xf>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117" fillId="0" borderId="0" applyFont="0" applyFill="0" applyBorder="0" applyAlignment="0" applyProtection="0"/>
    <xf numFmtId="0" fontId="14" fillId="0" borderId="0"/>
    <xf numFmtId="43" fontId="117"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61" fillId="0" borderId="0"/>
    <xf numFmtId="0" fontId="9" fillId="0" borderId="0"/>
    <xf numFmtId="0" fontId="14" fillId="0" borderId="0"/>
    <xf numFmtId="0" fontId="14"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9" fillId="71" borderId="0" applyNumberFormat="0" applyBorder="0" applyAlignment="0" applyProtection="0"/>
    <xf numFmtId="0" fontId="9" fillId="0" borderId="0"/>
    <xf numFmtId="0" fontId="9" fillId="0" borderId="0"/>
    <xf numFmtId="0" fontId="9" fillId="0" borderId="0"/>
    <xf numFmtId="0" fontId="49" fillId="48" borderId="0" applyNumberFormat="0" applyBorder="0" applyAlignment="0" applyProtection="0"/>
    <xf numFmtId="0" fontId="49" fillId="104" borderId="0" applyNumberFormat="0" applyBorder="0" applyAlignment="0" applyProtection="0"/>
    <xf numFmtId="0" fontId="9" fillId="0" borderId="0"/>
    <xf numFmtId="0" fontId="9" fillId="0" borderId="0"/>
    <xf numFmtId="0" fontId="9" fillId="0" borderId="0"/>
    <xf numFmtId="0" fontId="49" fillId="6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9" fillId="0" borderId="0"/>
    <xf numFmtId="0" fontId="112"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9" fillId="95" borderId="12">
      <alignment horizontal="right" vertical="center"/>
    </xf>
    <xf numFmtId="0" fontId="14" fillId="0" borderId="0"/>
    <xf numFmtId="0" fontId="14" fillId="0" borderId="0"/>
    <xf numFmtId="184" fontId="49" fillId="6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62" borderId="0" applyNumberFormat="0" applyBorder="0" applyAlignment="0" applyProtection="0"/>
    <xf numFmtId="168"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9" fillId="4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178" fontId="58" fillId="0" borderId="0"/>
    <xf numFmtId="178" fontId="58"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65" fillId="95" borderId="12"/>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4" fillId="0" borderId="0"/>
    <xf numFmtId="218" fontId="42" fillId="0" borderId="11">
      <alignment horizontal="center"/>
    </xf>
    <xf numFmtId="0" fontId="9" fillId="0" borderId="0"/>
    <xf numFmtId="0" fontId="14" fillId="0" borderId="0"/>
    <xf numFmtId="0" fontId="9" fillId="0" borderId="0"/>
    <xf numFmtId="0" fontId="9" fillId="0" borderId="0"/>
    <xf numFmtId="0" fontId="9"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84"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4" fontId="159" fillId="95" borderId="61"/>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9" fillId="58"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9" fillId="0" borderId="0"/>
    <xf numFmtId="0" fontId="9" fillId="0" borderId="0"/>
    <xf numFmtId="0" fontId="49" fillId="52"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9"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49" fillId="52" borderId="0" applyNumberFormat="0" applyBorder="0" applyAlignment="0" applyProtection="0"/>
    <xf numFmtId="168" fontId="45" fillId="0" borderId="0" applyFont="0" applyFill="0" applyBorder="0" applyAlignment="0" applyProtection="0"/>
    <xf numFmtId="9" fontId="9" fillId="0" borderId="0" applyFont="0" applyFill="0" applyBorder="0" applyAlignment="0" applyProtection="0"/>
    <xf numFmtId="0" fontId="14" fillId="0" borderId="0"/>
    <xf numFmtId="168" fontId="45" fillId="0" borderId="0" applyFont="0" applyFill="0" applyBorder="0" applyAlignment="0" applyProtection="0"/>
    <xf numFmtId="0" fontId="49" fillId="58" borderId="0" applyNumberFormat="0" applyBorder="0" applyAlignment="0" applyProtection="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5" fontId="4" fillId="0" borderId="0" applyFont="0" applyFill="0" applyBorder="0" applyAlignment="0" applyProtection="0"/>
    <xf numFmtId="9"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184"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0" fontId="9" fillId="0" borderId="0"/>
    <xf numFmtId="0" fontId="49" fillId="123" borderId="0" applyNumberFormat="0" applyBorder="0" applyAlignment="0" applyProtection="0"/>
    <xf numFmtId="168" fontId="45" fillId="0" borderId="0" applyFont="0" applyFill="0" applyBorder="0" applyAlignment="0" applyProtection="0"/>
    <xf numFmtId="0" fontId="49" fillId="79"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9" fillId="47"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112" fillId="79"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95" borderId="0"/>
    <xf numFmtId="0" fontId="49" fillId="47" borderId="0" applyNumberFormat="0" applyBorder="0" applyAlignment="0" applyProtection="0"/>
    <xf numFmtId="168" fontId="45" fillId="0" borderId="0" applyFont="0" applyFill="0" applyBorder="0" applyAlignment="0" applyProtection="0"/>
    <xf numFmtId="180" fontId="9" fillId="95" borderId="0"/>
    <xf numFmtId="0" fontId="14" fillId="0" borderId="0"/>
    <xf numFmtId="168" fontId="45" fillId="0" borderId="0" applyFont="0" applyFill="0" applyBorder="0" applyAlignment="0" applyProtection="0"/>
    <xf numFmtId="0" fontId="14" fillId="0" borderId="0"/>
    <xf numFmtId="184" fontId="9" fillId="95"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49" fillId="1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11" fillId="0" borderId="0"/>
    <xf numFmtId="0" fontId="9" fillId="0" borderId="0"/>
    <xf numFmtId="165"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43" fontId="117"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4" fontId="9" fillId="0" borderId="0" applyProtection="0">
      <alignment vertical="center"/>
    </xf>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49" fillId="7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9" fillId="118"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12" fillId="116"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46"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180" fontId="17"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71"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9" fillId="113" borderId="0" applyNumberFormat="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192" fontId="119" fillId="95" borderId="12">
      <alignment horizontal="right" vertical="center" indent="1"/>
    </xf>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184" fontId="108" fillId="95" borderId="12">
      <alignment horizontal="righ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49" fillId="77" borderId="0" applyNumberFormat="0" applyBorder="0" applyAlignment="0" applyProtection="0"/>
    <xf numFmtId="0" fontId="49" fillId="23" borderId="0" applyNumberFormat="0" applyBorder="0" applyAlignment="0" applyProtection="0"/>
    <xf numFmtId="0" fontId="14"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84" fontId="49" fillId="23" borderId="0" applyNumberFormat="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84"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180" fontId="108" fillId="95" borderId="12">
      <alignment horizontal="right" vertical="center"/>
    </xf>
    <xf numFmtId="169" fontId="4" fillId="0" borderId="0" applyFont="0" applyFill="0" applyBorder="0" applyAlignment="0" applyProtection="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42" fontId="9" fillId="0" borderId="0" applyFont="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3" fontId="119" fillId="95" borderId="12">
      <alignment horizontal="right" vertical="center" indent="1"/>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3" fontId="17"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9" fillId="0" borderId="0"/>
    <xf numFmtId="43"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9" fillId="0" borderId="0"/>
    <xf numFmtId="168"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52" fillId="117" borderId="53"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9" fillId="52" borderId="0" applyNumberFormat="0" applyBorder="0" applyAlignment="0" applyProtection="0"/>
    <xf numFmtId="0" fontId="49" fillId="70" borderId="0" applyNumberFormat="0" applyBorder="0" applyAlignment="0" applyProtection="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49" fillId="70" borderId="0" applyNumberFormat="0" applyBorder="0" applyAlignment="0" applyProtection="0"/>
    <xf numFmtId="0" fontId="9" fillId="0" borderId="0"/>
    <xf numFmtId="44" fontId="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18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84" fontId="49" fillId="70"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9"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9" fillId="70"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9" fillId="10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58" fontId="42"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256" fontId="67" fillId="69" borderId="0">
      <alignment horizontal="center"/>
    </xf>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184" fontId="125" fillId="0" borderId="16">
      <protection hidden="1"/>
    </xf>
    <xf numFmtId="0" fontId="9"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184" fontId="9"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170" fontId="58" fillId="0" borderId="0"/>
    <xf numFmtId="184" fontId="9" fillId="0" borderId="0"/>
    <xf numFmtId="199" fontId="58" fillId="0" borderId="0"/>
    <xf numFmtId="180" fontId="9" fillId="0" borderId="0"/>
    <xf numFmtId="168" fontId="45" fillId="0" borderId="0" applyFont="0" applyFill="0" applyBorder="0" applyAlignment="0" applyProtection="0"/>
    <xf numFmtId="0" fontId="4" fillId="0" borderId="0"/>
    <xf numFmtId="0" fontId="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184" fontId="190" fillId="119" borderId="12">
      <alignment horizontal="left" vertical="center"/>
    </xf>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2" fillId="11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73" fillId="117" borderId="62" applyNumberFormat="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152" fillId="72"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84" fontId="50" fillId="0" borderId="0" applyNumberFormat="0" applyFill="0" applyBorder="0" applyAlignment="0" applyProtection="0"/>
    <xf numFmtId="5" fontId="4"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62" fillId="11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182" fontId="214" fillId="0" borderId="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80" fontId="17"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184" fontId="78" fillId="84" borderId="66" applyNumberFormat="0" applyAlignment="0" applyProtection="0"/>
    <xf numFmtId="0" fontId="45" fillId="0" borderId="0" applyNumberFormat="0" applyFont="0" applyFill="0" applyBorder="0" applyAlignment="0" applyProtection="0"/>
    <xf numFmtId="0" fontId="9" fillId="0" borderId="0"/>
    <xf numFmtId="184" fontId="138" fillId="84" borderId="66" applyNumberFormat="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applyNumberFormat="0"/>
    <xf numFmtId="0" fontId="9" fillId="0" borderId="0"/>
    <xf numFmtId="184" fontId="9" fillId="0" borderId="0" applyNumberFormat="0"/>
    <xf numFmtId="0" fontId="9" fillId="0" borderId="0"/>
    <xf numFmtId="0" fontId="9" fillId="0" borderId="0"/>
    <xf numFmtId="2" fontId="115" fillId="0" borderId="0">
      <protection locked="0"/>
    </xf>
    <xf numFmtId="0" fontId="4" fillId="0" borderId="0"/>
    <xf numFmtId="2" fontId="150" fillId="0" borderId="0">
      <protection locked="0"/>
    </xf>
    <xf numFmtId="2" fontId="215" fillId="0" borderId="0">
      <protection locked="0"/>
    </xf>
    <xf numFmtId="0" fontId="115" fillId="0" borderId="0">
      <protection locked="0"/>
    </xf>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 fontId="216" fillId="118" borderId="71" applyNumberFormat="0" applyProtection="0">
      <alignment horizontal="left" vertical="center" indent="1"/>
    </xf>
    <xf numFmtId="0" fontId="9" fillId="0" borderId="0"/>
    <xf numFmtId="0" fontId="45" fillId="0" borderId="0" applyNumberFormat="0" applyFont="0" applyFill="0" applyBorder="0" applyAlignment="0" applyProtection="0"/>
    <xf numFmtId="0" fontId="115" fillId="0" borderId="0">
      <protection locked="0"/>
    </xf>
    <xf numFmtId="180" fontId="115" fillId="0" borderId="0">
      <protection locked="0"/>
    </xf>
    <xf numFmtId="180" fontId="115" fillId="0" borderId="0">
      <protection locked="0"/>
    </xf>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32" fillId="95" borderId="53" applyNumberFormat="0" applyAlignment="0" applyProtection="0"/>
    <xf numFmtId="0" fontId="6" fillId="0" borderId="0" applyNumberFormat="0" applyFill="0" applyBorder="0" applyAlignment="0" applyProtection="0"/>
    <xf numFmtId="0" fontId="14" fillId="0" borderId="0"/>
    <xf numFmtId="0" fontId="14" fillId="0" borderId="0"/>
    <xf numFmtId="0" fontId="52" fillId="59" borderId="53" applyNumberFormat="0" applyAlignment="0" applyProtection="0"/>
    <xf numFmtId="0" fontId="14" fillId="0" borderId="0"/>
    <xf numFmtId="0" fontId="9" fillId="0" borderId="0"/>
    <xf numFmtId="0" fontId="9" fillId="0" borderId="0"/>
    <xf numFmtId="0" fontId="9" fillId="0" borderId="0"/>
    <xf numFmtId="0" fontId="52" fillId="59" borderId="53" applyNumberFormat="0" applyAlignment="0" applyProtection="0"/>
    <xf numFmtId="0" fontId="52" fillId="95" borderId="53" applyNumberFormat="0" applyAlignment="0" applyProtection="0"/>
    <xf numFmtId="0" fontId="52" fillId="95" borderId="53" applyNumberFormat="0" applyAlignment="0" applyProtection="0"/>
    <xf numFmtId="0" fontId="9" fillId="0" borderId="0"/>
    <xf numFmtId="0" fontId="9" fillId="0" borderId="0"/>
    <xf numFmtId="0" fontId="9" fillId="0" borderId="0"/>
    <xf numFmtId="0" fontId="105" fillId="59" borderId="53" applyNumberFormat="0" applyAlignment="0" applyProtection="0"/>
    <xf numFmtId="0" fontId="14" fillId="0" borderId="0"/>
    <xf numFmtId="180" fontId="9" fillId="0" borderId="0"/>
    <xf numFmtId="0" fontId="14"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84" fontId="98" fillId="0" borderId="70" applyNumberFormat="0" applyFill="0" applyAlignment="0" applyProtection="0"/>
    <xf numFmtId="0" fontId="9" fillId="0" borderId="0"/>
    <xf numFmtId="0" fontId="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4" fillId="0" borderId="0"/>
    <xf numFmtId="0" fontId="4" fillId="0" borderId="0"/>
    <xf numFmtId="0" fontId="9" fillId="0" borderId="0"/>
    <xf numFmtId="0" fontId="167" fillId="0" borderId="54" applyNumberFormat="0" applyFill="0" applyAlignment="0" applyProtection="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52" fillId="59" borderId="53" applyNumberFormat="0" applyAlignment="0" applyProtection="0"/>
    <xf numFmtId="0" fontId="6" fillId="0" borderId="0" applyNumberFormat="0" applyFill="0" applyBorder="0" applyAlignment="0" applyProtection="0"/>
    <xf numFmtId="42" fontId="9"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52" fillId="59" borderId="53" applyNumberFormat="0" applyAlignment="0" applyProtection="0"/>
    <xf numFmtId="0" fontId="9" fillId="0" borderId="0"/>
    <xf numFmtId="0" fontId="9" fillId="0" borderId="0"/>
    <xf numFmtId="0" fontId="52" fillId="117" borderId="53" applyNumberFormat="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84" fontId="52" fillId="59" borderId="53" applyNumberFormat="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180" fontId="9" fillId="0" borderId="0"/>
    <xf numFmtId="0" fontId="14" fillId="0" borderId="0"/>
    <xf numFmtId="0" fontId="14" fillId="0" borderId="0"/>
    <xf numFmtId="0" fontId="9" fillId="0" borderId="0"/>
    <xf numFmtId="180" fontId="9" fillId="0" borderId="0"/>
    <xf numFmtId="0" fontId="9" fillId="0" borderId="0"/>
    <xf numFmtId="18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05" fillId="59" borderId="53" applyNumberFormat="0" applyAlignment="0" applyProtection="0"/>
    <xf numFmtId="0" fontId="14" fillId="0" borderId="0"/>
    <xf numFmtId="0" fontId="9" fillId="0" borderId="0"/>
    <xf numFmtId="0" fontId="14" fillId="0" borderId="0"/>
    <xf numFmtId="0" fontId="9"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7" fillId="0" borderId="0" applyNumberFormat="0" applyFont="0" applyFill="0" applyBorder="0" applyAlignment="0" applyProtection="0">
      <alignment horizontal="left" wrapText="1" indent="1"/>
    </xf>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69" fillId="0" borderId="0" applyNumberFormat="0" applyFill="0" applyBorder="0" applyAlignment="0" applyProtection="0">
      <alignment vertical="top"/>
      <protection locked="0"/>
    </xf>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7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178"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05" fillId="59" borderId="53" applyNumberFormat="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82" fontId="111" fillId="0" borderId="0" applyFont="0" applyFill="0" applyBorder="0" applyAlignment="0" applyProtection="0"/>
    <xf numFmtId="168" fontId="58"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180" fontId="159" fillId="95" borderId="61"/>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78" fillId="84" borderId="66" applyNumberFormat="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3" fontId="46" fillId="0" borderId="0" applyFont="0" applyFill="0" applyBorder="0" applyAlignment="0" applyProtection="0">
      <alignment vertical="top"/>
    </xf>
    <xf numFmtId="0" fontId="9" fillId="0" borderId="0"/>
    <xf numFmtId="0" fontId="9" fillId="0" borderId="0"/>
    <xf numFmtId="0" fontId="67" fillId="117" borderId="0" applyNumberFormat="0" applyBorder="0" applyAlignment="0" applyProtection="0"/>
    <xf numFmtId="184" fontId="78" fillId="84" borderId="66" applyNumberFormat="0" applyAlignment="0" applyProtection="0"/>
    <xf numFmtId="0" fontId="78" fillId="84" borderId="66" applyNumberFormat="0" applyAlignment="0" applyProtection="0"/>
    <xf numFmtId="0" fontId="14" fillId="0" borderId="0"/>
    <xf numFmtId="0" fontId="9" fillId="0" borderId="0"/>
    <xf numFmtId="0" fontId="14" fillId="0" borderId="0"/>
    <xf numFmtId="0" fontId="9" fillId="0" borderId="0"/>
    <xf numFmtId="4" fontId="122" fillId="95" borderId="71" applyNumberFormat="0" applyProtection="0">
      <alignmen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5" fontId="58"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180" fontId="60" fillId="0" borderId="0"/>
    <xf numFmtId="0" fontId="14" fillId="0" borderId="0"/>
    <xf numFmtId="203" fontId="9" fillId="0" borderId="0"/>
    <xf numFmtId="203" fontId="9" fillId="0" borderId="0"/>
    <xf numFmtId="203" fontId="9" fillId="0" borderId="0"/>
    <xf numFmtId="203" fontId="9" fillId="0" borderId="0"/>
    <xf numFmtId="0" fontId="9" fillId="0" borderId="0"/>
    <xf numFmtId="0" fontId="9" fillId="0" borderId="0"/>
    <xf numFmtId="0" fontId="14" fillId="0" borderId="0"/>
    <xf numFmtId="0" fontId="14" fillId="0" borderId="0"/>
    <xf numFmtId="0" fontId="108" fillId="95" borderId="12">
      <alignment horizontal="right" vertical="center"/>
    </xf>
    <xf numFmtId="0" fontId="9" fillId="0" borderId="0"/>
    <xf numFmtId="0" fontId="9" fillId="0" borderId="0"/>
    <xf numFmtId="184" fontId="108" fillId="95" borderId="12">
      <alignment horizontal="right" vertical="center"/>
    </xf>
    <xf numFmtId="0" fontId="14" fillId="0" borderId="0"/>
    <xf numFmtId="0" fontId="14" fillId="0" borderId="0"/>
    <xf numFmtId="182" fontId="108" fillId="95" borderId="12">
      <alignment horizontal="right" vertical="center" indent="1"/>
    </xf>
    <xf numFmtId="4" fontId="108" fillId="95" borderId="12">
      <alignment horizontal="right" vertical="center" indent="1"/>
    </xf>
    <xf numFmtId="230" fontId="108" fillId="95" borderId="12">
      <alignment horizontal="right" vertical="center" indent="1"/>
    </xf>
    <xf numFmtId="192" fontId="108" fillId="95" borderId="12">
      <alignment horizontal="right" vertical="center" indent="1"/>
    </xf>
    <xf numFmtId="0" fontId="14" fillId="0" borderId="0"/>
    <xf numFmtId="3" fontId="119" fillId="95" borderId="12">
      <alignment horizontal="right" vertical="center" indent="1"/>
    </xf>
    <xf numFmtId="0" fontId="14" fillId="0" borderId="0"/>
    <xf numFmtId="182" fontId="119" fillId="95" borderId="12">
      <alignment horizontal="right" vertical="center" indent="1"/>
    </xf>
    <xf numFmtId="0" fontId="14" fillId="0" borderId="0"/>
    <xf numFmtId="4" fontId="119" fillId="95" borderId="12">
      <alignment horizontal="right" vertical="center" indent="1"/>
    </xf>
    <xf numFmtId="230" fontId="119" fillId="95" borderId="12">
      <alignment horizontal="right" vertical="center" indent="1"/>
    </xf>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14" fillId="0" borderId="0"/>
    <xf numFmtId="0" fontId="14" fillId="0" borderId="0"/>
    <xf numFmtId="180" fontId="9" fillId="95" borderId="61"/>
    <xf numFmtId="168" fontId="45" fillId="0" borderId="0" applyFont="0" applyFill="0" applyBorder="0" applyAlignment="0" applyProtection="0"/>
    <xf numFmtId="0" fontId="14" fillId="0" borderId="0"/>
    <xf numFmtId="0" fontId="14" fillId="0" borderId="0"/>
    <xf numFmtId="184" fontId="9" fillId="95" borderId="61"/>
    <xf numFmtId="168" fontId="45" fillId="0" borderId="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9" fillId="0" borderId="0"/>
    <xf numFmtId="184" fontId="9" fillId="95" borderId="61"/>
    <xf numFmtId="0" fontId="45" fillId="0" borderId="0" applyNumberFormat="0" applyFont="0" applyFill="0" applyBorder="0" applyAlignment="0" applyProtection="0"/>
    <xf numFmtId="0" fontId="14" fillId="0" borderId="0"/>
    <xf numFmtId="0" fontId="14" fillId="0" borderId="0"/>
    <xf numFmtId="0" fontId="9" fillId="95" borderId="61"/>
    <xf numFmtId="0" fontId="14" fillId="0" borderId="0"/>
    <xf numFmtId="0" fontId="4" fillId="0" borderId="0"/>
    <xf numFmtId="0" fontId="164" fillId="80" borderId="12">
      <alignment horizontal="center" vertical="center"/>
    </xf>
    <xf numFmtId="0" fontId="9" fillId="0" borderId="0"/>
    <xf numFmtId="184" fontId="164" fillId="80" borderId="12">
      <alignment horizontal="center" vertical="center"/>
    </xf>
    <xf numFmtId="0" fontId="164" fillId="80" borderId="12">
      <alignment horizontal="center" vertical="center"/>
    </xf>
    <xf numFmtId="0" fontId="108" fillId="95" borderId="12">
      <alignment horizontal="right" vertical="center"/>
    </xf>
    <xf numFmtId="180" fontId="108" fillId="95" borderId="12">
      <alignment horizontal="right" vertical="center"/>
    </xf>
    <xf numFmtId="0" fontId="9" fillId="95" borderId="0"/>
    <xf numFmtId="184" fontId="9" fillId="95" borderId="0"/>
    <xf numFmtId="0" fontId="9" fillId="100" borderId="0"/>
    <xf numFmtId="180" fontId="9" fillId="95" borderId="0"/>
    <xf numFmtId="0" fontId="14" fillId="0" borderId="0"/>
    <xf numFmtId="0" fontId="165" fillId="95" borderId="82">
      <alignment vertical="center"/>
    </xf>
    <xf numFmtId="0" fontId="9" fillId="0" borderId="0"/>
    <xf numFmtId="184" fontId="165" fillId="95" borderId="82">
      <alignment vertical="center"/>
    </xf>
    <xf numFmtId="180" fontId="165" fillId="95" borderId="82">
      <alignment vertical="center"/>
    </xf>
    <xf numFmtId="0" fontId="187" fillId="95" borderId="83">
      <alignment vertical="center"/>
    </xf>
    <xf numFmtId="180" fontId="187" fillId="95" borderId="83">
      <alignment vertical="center"/>
    </xf>
    <xf numFmtId="0" fontId="165" fillId="95" borderId="12"/>
    <xf numFmtId="184" fontId="165" fillId="95" borderId="12"/>
    <xf numFmtId="180" fontId="165" fillId="95" borderId="12"/>
    <xf numFmtId="184" fontId="119" fillId="95" borderId="12">
      <alignment horizontal="right" vertical="center"/>
    </xf>
    <xf numFmtId="0" fontId="9" fillId="0" borderId="0"/>
    <xf numFmtId="0" fontId="119" fillId="95" borderId="12">
      <alignment horizontal="right" vertical="center"/>
    </xf>
    <xf numFmtId="0" fontId="6" fillId="0" borderId="0" applyNumberFormat="0" applyFill="0" applyBorder="0" applyAlignment="0" applyProtection="0"/>
    <xf numFmtId="0" fontId="190" fillId="119" borderId="12">
      <alignment horizontal="left" vertical="center"/>
    </xf>
    <xf numFmtId="0" fontId="190" fillId="119" borderId="12">
      <alignment horizontal="left" vertical="center"/>
    </xf>
    <xf numFmtId="9" fontId="58" fillId="0" borderId="0" applyFont="0" applyFill="0" applyBorder="0" applyAlignment="0" applyProtection="0"/>
    <xf numFmtId="180" fontId="190" fillId="119" borderId="12">
      <alignment horizontal="left" vertical="center"/>
    </xf>
    <xf numFmtId="0" fontId="6" fillId="0" borderId="0" applyNumberFormat="0" applyFill="0" applyBorder="0" applyAlignment="0" applyProtection="0"/>
    <xf numFmtId="180" fontId="190" fillId="119" borderId="12">
      <alignment horizontal="left" vertical="center"/>
    </xf>
    <xf numFmtId="184" fontId="186" fillId="95" borderId="12">
      <alignment horizontal="left" vertical="center"/>
    </xf>
    <xf numFmtId="0" fontId="186" fillId="95" borderId="12">
      <alignment horizontal="left" vertical="center"/>
    </xf>
    <xf numFmtId="180" fontId="186" fillId="95" borderId="12">
      <alignment horizontal="left" vertical="center"/>
    </xf>
    <xf numFmtId="0" fontId="58" fillId="0" borderId="0"/>
    <xf numFmtId="0" fontId="159" fillId="95" borderId="61"/>
    <xf numFmtId="184" fontId="159" fillId="95" borderId="61"/>
    <xf numFmtId="0" fontId="159" fillId="100" borderId="75"/>
    <xf numFmtId="184" fontId="164" fillId="59" borderId="12">
      <alignment horizontal="left" vertical="center"/>
    </xf>
    <xf numFmtId="0" fontId="164" fillId="59" borderId="12">
      <alignment horizontal="left" vertical="center"/>
    </xf>
    <xf numFmtId="43" fontId="9" fillId="0" borderId="0" applyFont="0" applyFill="0" applyBorder="0" applyAlignment="0" applyProtection="0"/>
    <xf numFmtId="43" fontId="14" fillId="0" borderId="0" applyFont="0" applyFill="0" applyBorder="0" applyAlignment="0" applyProtection="0"/>
    <xf numFmtId="180" fontId="164" fillId="59" borderId="12">
      <alignment horizontal="left" vertical="center"/>
    </xf>
    <xf numFmtId="172" fontId="131" fillId="0" borderId="85" applyAlignment="0">
      <alignment horizontal="right"/>
    </xf>
    <xf numFmtId="42"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5" fontId="4"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43" fontId="117" fillId="0" borderId="0" applyFont="0" applyFill="0" applyBorder="0" applyAlignment="0" applyProtection="0"/>
    <xf numFmtId="0" fontId="14" fillId="0" borderId="0"/>
    <xf numFmtId="0" fontId="14" fillId="0" borderId="0"/>
    <xf numFmtId="0" fontId="9" fillId="0" borderId="0"/>
    <xf numFmtId="168" fontId="61"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0" fontId="9" fillId="0" borderId="0"/>
    <xf numFmtId="196" fontId="106" fillId="0" borderId="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178" fontId="9"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4" fillId="0" borderId="0"/>
    <xf numFmtId="0" fontId="9" fillId="0" borderId="0"/>
    <xf numFmtId="0" fontId="14" fillId="0" borderId="0"/>
    <xf numFmtId="0" fontId="14" fillId="0" borderId="0"/>
    <xf numFmtId="168" fontId="58" fillId="0" borderId="0" applyFont="0" applyFill="0" applyBorder="0" applyAlignment="0" applyProtection="0"/>
    <xf numFmtId="43" fontId="14"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5"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23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0" fontId="9" fillId="0" borderId="0"/>
    <xf numFmtId="168" fontId="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2" fontId="106" fillId="0" borderId="0" applyFill="0" applyBorder="0" applyAlignment="0" applyProtection="0"/>
    <xf numFmtId="43"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92" fontId="9"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168" fontId="9" fillId="0" borderId="0" applyFont="0" applyFill="0" applyBorder="0" applyAlignment="0" applyProtection="0"/>
    <xf numFmtId="43" fontId="117"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14" fillId="0" borderId="0"/>
    <xf numFmtId="196" fontId="106" fillId="0" borderId="0" applyFill="0" applyBorder="0" applyAlignment="0" applyProtection="0"/>
    <xf numFmtId="43" fontId="117" fillId="0" borderId="0" applyFont="0" applyFill="0" applyBorder="0" applyAlignment="0" applyProtection="0"/>
    <xf numFmtId="169" fontId="9" fillId="0" borderId="0" applyFont="0" applyFill="0" applyBorder="0" applyAlignment="0" applyProtection="0"/>
    <xf numFmtId="196" fontId="106" fillId="0" borderId="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 fillId="0" borderId="0"/>
    <xf numFmtId="168" fontId="4" fillId="0" borderId="0" applyFon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0" fontId="14" fillId="0" borderId="0"/>
    <xf numFmtId="0" fontId="9" fillId="0" borderId="0"/>
    <xf numFmtId="192" fontId="9" fillId="0" borderId="0" applyFont="0" applyFill="0" applyBorder="0" applyAlignment="0" applyProtection="0"/>
    <xf numFmtId="43" fontId="9" fillId="0" borderId="0" applyFont="0" applyFill="0" applyBorder="0" applyAlignment="0" applyProtection="0"/>
    <xf numFmtId="0" fontId="9" fillId="0" borderId="0"/>
    <xf numFmtId="168"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95"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6"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169" fontId="9"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84" fontId="42"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96" fontId="106" fillId="0" borderId="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6" fillId="0" borderId="69" applyNumberFormat="0" applyFill="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2" borderId="0" applyNumberFormat="0" applyBorder="0" applyAlignment="0" applyProtection="0"/>
    <xf numFmtId="168" fontId="45" fillId="0" borderId="0" applyFont="0" applyFill="0" applyBorder="0" applyAlignment="0" applyProtection="0"/>
    <xf numFmtId="187"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9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0" fontId="9" fillId="0" borderId="0"/>
    <xf numFmtId="19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58"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 fillId="0" borderId="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3" fontId="9" fillId="0" borderId="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28" fontId="17"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87"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99" fontId="58"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184"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220"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252" fontId="45" fillId="0" borderId="0" applyFont="0" applyFill="0" applyBorder="0" applyAlignment="0" applyProtection="0"/>
    <xf numFmtId="168" fontId="45" fillId="0" borderId="0" applyFont="0" applyFill="0" applyBorder="0" applyAlignment="0" applyProtection="0"/>
    <xf numFmtId="223" fontId="46" fillId="0" borderId="0" applyFont="0" applyFill="0" applyBorder="0" applyAlignment="0" applyProtection="0">
      <alignment vertical="top"/>
    </xf>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34"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0" fontId="14" fillId="0" borderId="0"/>
    <xf numFmtId="168" fontId="45" fillId="0" borderId="0" applyFont="0" applyFill="0" applyBorder="0" applyAlignment="0" applyProtection="0"/>
    <xf numFmtId="184" fontId="17"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3" fillId="2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17"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3" fontId="69"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4" fillId="0" borderId="0" applyFont="0" applyFill="0" applyBorder="0" applyAlignment="0" applyProtection="0"/>
    <xf numFmtId="43" fontId="6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14" fillId="0" borderId="0"/>
    <xf numFmtId="168" fontId="45" fillId="0" borderId="0" applyFont="0" applyFill="0" applyBorder="0" applyAlignment="0" applyProtection="0"/>
    <xf numFmtId="172"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192" fontId="9" fillId="0" borderId="0" applyFont="0" applyFill="0" applyBorder="0" applyAlignment="0" applyProtection="0"/>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168" fontId="45" fillId="0" borderId="0" applyFont="0" applyFill="0" applyBorder="0" applyAlignment="0" applyProtection="0"/>
    <xf numFmtId="168" fontId="45" fillId="0" borderId="0" applyFont="0" applyFill="0" applyBorder="0" applyAlignment="0" applyProtection="0"/>
    <xf numFmtId="184" fontId="22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207"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4" fillId="0" borderId="0"/>
    <xf numFmtId="168" fontId="45" fillId="0" borderId="0" applyFont="0" applyFill="0" applyBorder="0" applyAlignment="0" applyProtection="0"/>
    <xf numFmtId="0" fontId="9" fillId="0" borderId="0"/>
    <xf numFmtId="0" fontId="9" fillId="0" borderId="0" applyNumberFormat="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169" fontId="9"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168" fontId="58" fillId="0" borderId="0" applyFont="0" applyFill="0" applyBorder="0" applyAlignment="0" applyProtection="0"/>
    <xf numFmtId="192"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18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68" fontId="208"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247"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Font="0" applyFill="0" applyBorder="0" applyAlignment="0" applyProtection="0"/>
    <xf numFmtId="1" fontId="192" fillId="121" borderId="17" applyNumberFormat="0" applyBorder="0" applyAlignment="0">
      <alignment horizontal="centerContinuous" vertical="center"/>
      <protection locked="0"/>
    </xf>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9" fontId="58"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3" borderId="0" applyNumberFormat="0" applyBorder="0" applyAlignment="0" applyProtection="0"/>
    <xf numFmtId="214" fontId="204" fillId="0" borderId="0">
      <protection locked="0"/>
    </xf>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184" fontId="115" fillId="0" borderId="0">
      <protection locked="0"/>
    </xf>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236"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9"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220"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168" fontId="4"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0" fontId="9" fillId="0" borderId="0"/>
    <xf numFmtId="0" fontId="14" fillId="0" borderId="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4" fillId="35" borderId="56" applyNumberFormat="0" applyFont="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80" fontId="130"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84" fontId="17" fillId="0" borderId="8" applyNumberFormat="0" applyFont="0" applyFill="0" applyAlignment="0" applyProtection="0">
      <alignment horizontal="center"/>
    </xf>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84" fontId="130" fillId="0" borderId="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233"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259" fontId="106" fillId="0" borderId="0" applyFill="0" applyBorder="0" applyAlignment="0" applyProtection="0"/>
    <xf numFmtId="42" fontId="45" fillId="0" borderId="0" applyFont="0" applyFill="0" applyBorder="0" applyAlignment="0" applyProtection="0"/>
    <xf numFmtId="248" fontId="14" fillId="0" borderId="0" applyFill="0" applyBorder="0" applyAlignment="0" applyProtection="0"/>
    <xf numFmtId="0" fontId="9" fillId="0" borderId="0"/>
    <xf numFmtId="0" fontId="9" fillId="0" borderId="0"/>
    <xf numFmtId="42"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180" fontId="21"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233"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8" fillId="0" borderId="70" applyNumberFormat="0" applyFill="0" applyAlignment="0" applyProtection="0"/>
    <xf numFmtId="168"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6" fillId="0" borderId="0" applyNumberFormat="0" applyFill="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25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196" fontId="106" fillId="0" borderId="0" applyFill="0" applyBorder="0" applyAlignment="0" applyProtection="0"/>
    <xf numFmtId="42" fontId="45" fillId="0" borderId="0" applyFont="0" applyFill="0" applyBorder="0" applyAlignment="0" applyProtection="0"/>
    <xf numFmtId="43" fontId="1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205" fontId="58" fillId="0" borderId="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0" fontId="9" fillId="0" borderId="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212"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223" fontId="117"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92" fillId="92" borderId="0" applyNumberFormat="0" applyBorder="0" applyAlignment="0" applyProtection="0"/>
    <xf numFmtId="168" fontId="45" fillId="0" borderId="0" applyFont="0" applyFill="0" applyBorder="0" applyAlignment="0" applyProtection="0"/>
    <xf numFmtId="0" fontId="9" fillId="0" borderId="0"/>
    <xf numFmtId="184" fontId="226" fillId="9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9"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4"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236"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5" fontId="4"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18"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84" fontId="21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80" fontId="218" fillId="0" borderId="0" applyNumberFormat="0" applyFont="0" applyFill="0" applyBorder="0" applyAlignment="0" applyProtection="0">
      <alignment horizontal="center"/>
    </xf>
    <xf numFmtId="9" fontId="4" fillId="0" borderId="0" applyFont="0" applyFill="0" applyBorder="0" applyAlignment="0" applyProtection="0"/>
    <xf numFmtId="168" fontId="45" fillId="0" borderId="0" applyFont="0" applyFill="0" applyBorder="0" applyAlignment="0" applyProtection="0"/>
    <xf numFmtId="9"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68" fontId="45" fillId="0" borderId="0" applyFont="0" applyFill="0" applyBorder="0" applyAlignment="0" applyProtection="0"/>
    <xf numFmtId="9"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60" applyNumberFormat="0" applyFill="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84"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84" fontId="14" fillId="0" borderId="0"/>
    <xf numFmtId="184" fontId="58"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84"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203" fillId="0" borderId="88">
      <alignment horizontal="centerContinuous"/>
    </xf>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70" fontId="58"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232" fontId="17" fillId="0" borderId="0" applyFill="0" applyBorder="0" applyAlignment="0">
      <alignment horizontal="centerContinuous"/>
    </xf>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4" fontId="9" fillId="0" borderId="0" applyProtection="0">
      <alignment vertical="center"/>
    </xf>
    <xf numFmtId="184" fontId="14" fillId="0" borderId="0"/>
    <xf numFmtId="168"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234" fontId="150" fillId="0" borderId="0">
      <protection locked="0"/>
    </xf>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 fillId="0" borderId="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 fontId="17" fillId="0" borderId="0" applyFont="0" applyFill="0" applyBorder="0" applyAlignment="0" applyProtection="0">
      <alignment horizontal="left"/>
    </xf>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84" fontId="109"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3" fontId="4"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1"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68" fillId="0" borderId="87">
      <alignment horizontal="left" vertical="center"/>
    </xf>
    <xf numFmtId="43" fontId="9" fillId="0" borderId="0" applyFont="0" applyFill="0" applyBorder="0" applyAlignment="0" applyProtection="0"/>
    <xf numFmtId="180" fontId="68" fillId="0" borderId="11">
      <alignment horizontal="left" vertical="center"/>
    </xf>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1" fontId="1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184" fontId="111"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6" fontId="4"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0" fontId="9" fillId="0" borderId="0"/>
    <xf numFmtId="0" fontId="9" fillId="0" borderId="0"/>
    <xf numFmtId="0" fontId="14"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18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184" fontId="9"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168" fontId="58"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236" fontId="9"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212" fontId="106" fillId="0" borderId="0" applyFill="0" applyBorder="0" applyAlignment="0" applyProtection="0"/>
    <xf numFmtId="0" fontId="9" fillId="0" borderId="0"/>
    <xf numFmtId="0" fontId="4" fillId="0" borderId="0"/>
    <xf numFmtId="43" fontId="67"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43" fontId="117" fillId="0" borderId="0" applyFont="0" applyFill="0" applyBorder="0" applyAlignment="0" applyProtection="0"/>
    <xf numFmtId="0" fontId="9" fillId="0" borderId="0"/>
    <xf numFmtId="43" fontId="45" fillId="0" borderId="0" applyFont="0" applyFill="0" applyBorder="0" applyAlignment="0" applyProtection="0"/>
    <xf numFmtId="0" fontId="9" fillId="0" borderId="0"/>
    <xf numFmtId="43" fontId="117"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168" fontId="58" fillId="0" borderId="0" applyFont="0" applyFill="0" applyBorder="0" applyAlignment="0" applyProtection="0"/>
    <xf numFmtId="0" fontId="9" fillId="0" borderId="0"/>
    <xf numFmtId="43" fontId="9" fillId="0" borderId="0" applyFont="0" applyFill="0" applyBorder="0" applyAlignment="0" applyProtection="0"/>
    <xf numFmtId="212" fontId="106" fillId="0" borderId="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5" fillId="0" borderId="0" applyNumberFormat="0" applyFont="0" applyFill="0" applyBorder="0" applyAlignment="0" applyProtection="0"/>
    <xf numFmtId="0" fontId="4" fillId="0" borderId="0"/>
    <xf numFmtId="164" fontId="4" fillId="0" borderId="0" applyFont="0" applyFill="0" applyBorder="0" applyAlignment="0" applyProtection="0"/>
    <xf numFmtId="0" fontId="4" fillId="0" borderId="0"/>
    <xf numFmtId="0" fontId="14" fillId="0" borderId="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168" fontId="58" fillId="0" borderId="0" applyFont="0" applyFill="0" applyBorder="0" applyAlignment="0" applyProtection="0"/>
    <xf numFmtId="0" fontId="45" fillId="0" borderId="0" applyNumberFormat="0" applyFont="0" applyFill="0" applyBorder="0" applyAlignment="0" applyProtection="0"/>
    <xf numFmtId="0" fontId="4" fillId="0" borderId="0"/>
    <xf numFmtId="248"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0" fontId="14" fillId="0" borderId="0"/>
    <xf numFmtId="0" fontId="45" fillId="0" borderId="0" applyNumberFormat="0" applyFont="0" applyFill="0" applyBorder="0" applyAlignment="0" applyProtection="0"/>
    <xf numFmtId="0" fontId="4" fillId="0" borderId="0"/>
    <xf numFmtId="43" fontId="4" fillId="0" borderId="0" applyFont="0" applyFill="0" applyBorder="0" applyAlignment="0" applyProtection="0"/>
    <xf numFmtId="168" fontId="58"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14" fillId="0" borderId="0"/>
    <xf numFmtId="0" fontId="45" fillId="0" borderId="0" applyNumberFormat="0" applyFont="0" applyFill="0" applyBorder="0" applyAlignment="0" applyProtection="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196" fontId="106" fillId="0" borderId="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222" fillId="0" borderId="0" applyNumberFormat="0" applyFill="0" applyBorder="0" applyAlignment="0" applyProtection="0">
      <alignment vertical="top"/>
      <protection locked="0"/>
    </xf>
    <xf numFmtId="0" fontId="9" fillId="0" borderId="0"/>
    <xf numFmtId="236" fontId="9"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236"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4" fillId="0" borderId="0"/>
    <xf numFmtId="0" fontId="14" fillId="0" borderId="0"/>
    <xf numFmtId="0" fontId="9" fillId="0" borderId="0"/>
    <xf numFmtId="0" fontId="14"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14" fillId="0" borderId="0"/>
    <xf numFmtId="0" fontId="4" fillId="0" borderId="0"/>
    <xf numFmtId="0" fontId="9" fillId="0" borderId="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86" fillId="80" borderId="53" applyNumberFormat="0" applyAlignment="0" applyProtection="0"/>
    <xf numFmtId="43" fontId="9" fillId="0" borderId="0" applyFont="0" applyFill="0" applyBorder="0" applyAlignment="0" applyProtection="0"/>
    <xf numFmtId="0" fontId="124" fillId="80" borderId="5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20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7" fontId="4"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205" fillId="0" borderId="0" applyFont="0" applyFill="0" applyBorder="0" applyAlignment="0" applyProtection="0"/>
    <xf numFmtId="169" fontId="4"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80" fillId="58" borderId="71" applyNumberFormat="0" applyProtection="0">
      <alignment vertical="center"/>
    </xf>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9" fillId="0" borderId="0"/>
    <xf numFmtId="0"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236" fontId="9" fillId="0" borderId="0" applyFont="0" applyFill="0" applyBorder="0" applyAlignment="0" applyProtection="0"/>
    <xf numFmtId="42" fontId="9" fillId="0" borderId="0" applyFont="0" applyFill="0" applyBorder="0" applyAlignment="0" applyProtection="0"/>
    <xf numFmtId="0" fontId="9" fillId="0" borderId="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212" fontId="106" fillId="0" borderId="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5" fontId="9" fillId="0" borderId="0"/>
    <xf numFmtId="42" fontId="9" fillId="0" borderId="0" applyFont="0" applyFill="0" applyBorder="0" applyAlignment="0" applyProtection="0"/>
    <xf numFmtId="15" fontId="9" fillId="0" borderId="0"/>
    <xf numFmtId="42" fontId="9" fillId="0" borderId="0" applyFont="0" applyFill="0" applyBorder="0" applyAlignment="0" applyProtection="0"/>
    <xf numFmtId="0" fontId="9" fillId="0" borderId="0"/>
    <xf numFmtId="15" fontId="9" fillId="0" borderId="0"/>
    <xf numFmtId="0" fontId="9" fillId="0" borderId="0"/>
    <xf numFmtId="15"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43" fontId="11"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58"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68" fontId="5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220"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4" fillId="0" borderId="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82" fontId="111" fillId="0" borderId="0" applyFont="0" applyFill="0" applyBorder="0" applyAlignment="0" applyProtection="0"/>
    <xf numFmtId="0" fontId="9" fillId="0" borderId="0"/>
    <xf numFmtId="168" fontId="45" fillId="0" borderId="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0" fontId="17"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84" fontId="143" fillId="103" borderId="0" applyNumberFormat="0" applyBorder="0" applyAlignment="0">
      <protection hidden="1"/>
    </xf>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0" fillId="0" borderId="0" applyNumberForma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4" fontId="93"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8" fontId="42" fillId="0" borderId="23"/>
    <xf numFmtId="168" fontId="45" fillId="0" borderId="0" applyFont="0" applyFill="0" applyBorder="0" applyAlignment="0" applyProtection="0"/>
    <xf numFmtId="240" fontId="42" fillId="0" borderId="7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225" fillId="0" borderId="0" applyNumberFormat="0" applyFill="0" applyBorder="0" applyAlignment="0" applyProtection="0"/>
    <xf numFmtId="0" fontId="9" fillId="0" borderId="0"/>
    <xf numFmtId="0" fontId="45" fillId="0" borderId="0" applyNumberFormat="0" applyFont="0" applyFill="0" applyBorder="0" applyAlignment="0" applyProtection="0"/>
    <xf numFmtId="168" fontId="58" fillId="0" borderId="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214" fontId="204" fillId="0" borderId="0">
      <protection locked="0"/>
    </xf>
    <xf numFmtId="0" fontId="14" fillId="0" borderId="0"/>
    <xf numFmtId="0" fontId="14" fillId="0" borderId="0"/>
    <xf numFmtId="168" fontId="45" fillId="0" borderId="0" applyFont="0" applyFill="0" applyBorder="0" applyAlignment="0" applyProtection="0"/>
    <xf numFmtId="214" fontId="121" fillId="0" borderId="0">
      <protection locked="0"/>
    </xf>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4"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55" fillId="0" borderId="0"/>
    <xf numFmtId="0" fontId="45" fillId="0" borderId="0" applyNumberFormat="0" applyFont="0" applyFill="0" applyBorder="0" applyAlignment="0" applyProtection="0"/>
    <xf numFmtId="0" fontId="55" fillId="0" borderId="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7"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99" fontId="58"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 fillId="0" borderId="0"/>
    <xf numFmtId="43" fontId="9" fillId="0" borderId="0" applyFont="0" applyFill="0" applyBorder="0" applyAlignment="0" applyProtection="0"/>
    <xf numFmtId="0" fontId="14" fillId="0" borderId="0"/>
    <xf numFmtId="0" fontId="4"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172" fontId="4" fillId="0" borderId="0" applyFont="0" applyFill="0" applyBorder="0" applyAlignment="0" applyProtection="0"/>
    <xf numFmtId="43" fontId="117"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17" fillId="0" borderId="0" applyFont="0" applyFill="0" applyBorder="0" applyAlignment="0" applyProtection="0"/>
    <xf numFmtId="43"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0" borderId="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117"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168" fontId="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212" fontId="106" fillId="0" borderId="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34" fillId="0" borderId="0" applyNumberFormat="0" applyFill="0" applyBorder="0" applyAlignment="0" applyProtection="0"/>
    <xf numFmtId="0" fontId="45" fillId="0" borderId="0" applyNumberFormat="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45" fillId="0" borderId="0" applyNumberFormat="0" applyFont="0" applyFill="0" applyBorder="0" applyAlignment="0" applyProtection="0"/>
    <xf numFmtId="184" fontId="100" fillId="0" borderId="0" applyNumberFormat="0" applyFill="0" applyBorder="0" applyAlignment="0" applyProtection="0"/>
    <xf numFmtId="0" fontId="9" fillId="0" borderId="0"/>
    <xf numFmtId="184" fontId="100"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17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168" fontId="58" fillId="0" borderId="0" applyFont="0" applyFill="0" applyBorder="0" applyAlignment="0" applyProtection="0"/>
    <xf numFmtId="0" fontId="9" fillId="0" borderId="0"/>
    <xf numFmtId="0" fontId="9" fillId="0" borderId="0"/>
    <xf numFmtId="168" fontId="58" fillId="0" borderId="0" applyFont="0" applyFill="0" applyBorder="0" applyAlignment="0" applyProtection="0"/>
    <xf numFmtId="43" fontId="14" fillId="0" borderId="0" applyFont="0" applyFill="0" applyBorder="0" applyAlignment="0" applyProtection="0"/>
    <xf numFmtId="43" fontId="227"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212" fontId="106" fillId="0" borderId="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0" fontId="9" fillId="0" borderId="0"/>
    <xf numFmtId="2" fontId="150" fillId="0" borderId="0">
      <protection locked="0"/>
    </xf>
    <xf numFmtId="168"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14" fillId="0" borderId="0"/>
    <xf numFmtId="43" fontId="1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2" fontId="106" fillId="0" borderId="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0" fontId="9" fillId="0" borderId="0"/>
    <xf numFmtId="228" fontId="111"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42" fontId="9" fillId="0" borderId="0" applyFont="0" applyFill="0" applyBorder="0" applyAlignment="0" applyProtection="0"/>
    <xf numFmtId="195" fontId="4"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168"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168"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7" fillId="0" borderId="0" applyFont="0" applyFill="0" applyBorder="0" applyAlignment="0" applyProtection="0"/>
    <xf numFmtId="0" fontId="9" fillId="0" borderId="0"/>
    <xf numFmtId="182" fontId="106" fillId="0" borderId="0" applyFill="0" applyBorder="0" applyAlignment="0" applyProtection="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 fillId="0" borderId="0"/>
    <xf numFmtId="178" fontId="9" fillId="0" borderId="0" applyFont="0" applyFill="0" applyBorder="0" applyAlignment="0" applyProtection="0"/>
    <xf numFmtId="168" fontId="9" fillId="0" borderId="0" applyFont="0" applyFill="0" applyBorder="0" applyAlignment="0" applyProtection="0"/>
    <xf numFmtId="0" fontId="9" fillId="0" borderId="0"/>
    <xf numFmtId="178" fontId="9" fillId="0" borderId="0" applyFont="0" applyFill="0" applyBorder="0" applyAlignment="0" applyProtection="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95" fontId="4" fillId="0" borderId="0" applyFont="0" applyFill="0" applyBorder="0" applyAlignment="0" applyProtection="0"/>
    <xf numFmtId="43" fontId="45" fillId="0" borderId="0" applyFont="0" applyFill="0" applyBorder="0" applyAlignment="0" applyProtection="0"/>
    <xf numFmtId="187" fontId="4" fillId="0" borderId="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84" fontId="14" fillId="0" borderId="0"/>
    <xf numFmtId="43" fontId="4" fillId="0" borderId="0" applyFont="0" applyFill="0" applyBorder="0" applyAlignment="0" applyProtection="0"/>
    <xf numFmtId="0" fontId="4" fillId="0" borderId="0"/>
    <xf numFmtId="184" fontId="9" fillId="0" borderId="0" applyFont="0" applyFill="0" applyBorder="0" applyAlignment="0" applyProtection="0"/>
    <xf numFmtId="0" fontId="9" fillId="0" borderId="0"/>
    <xf numFmtId="0" fontId="9" fillId="0" borderId="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17" fillId="0" borderId="0"/>
    <xf numFmtId="165" fontId="4" fillId="0" borderId="0" applyFont="0" applyFill="0" applyBorder="0" applyAlignment="0" applyProtection="0"/>
    <xf numFmtId="0" fontId="14" fillId="0" borderId="0"/>
    <xf numFmtId="165" fontId="4" fillId="0" borderId="0" applyFont="0" applyFill="0" applyBorder="0" applyAlignment="0" applyProtection="0"/>
    <xf numFmtId="0" fontId="111" fillId="0" borderId="0"/>
    <xf numFmtId="262" fontId="4" fillId="0" borderId="0" applyFont="0" applyFill="0" applyBorder="0" applyAlignment="0" applyProtection="0"/>
    <xf numFmtId="0" fontId="6" fillId="0" borderId="0" applyNumberForma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0" fontId="9" fillId="0" borderId="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7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8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43" fontId="67" fillId="0" borderId="0" applyFont="0" applyFill="0" applyBorder="0" applyAlignment="0" applyProtection="0"/>
    <xf numFmtId="168" fontId="9" fillId="0" borderId="0" applyFont="0" applyFill="0" applyBorder="0" applyAlignment="0" applyProtection="0"/>
    <xf numFmtId="0" fontId="14" fillId="0" borderId="0"/>
    <xf numFmtId="0" fontId="9" fillId="0" borderId="0"/>
    <xf numFmtId="0" fontId="14" fillId="0" borderId="0"/>
    <xf numFmtId="0" fontId="4" fillId="0" borderId="0"/>
    <xf numFmtId="43" fontId="9" fillId="0" borderId="0" applyFont="0" applyFill="0" applyBorder="0" applyAlignment="0" applyProtection="0"/>
    <xf numFmtId="0" fontId="9" fillId="0" borderId="0"/>
    <xf numFmtId="195" fontId="4" fillId="0" borderId="0" applyFont="0" applyFill="0" applyBorder="0" applyAlignment="0" applyProtection="0"/>
    <xf numFmtId="180" fontId="17"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14" fillId="0" borderId="0"/>
    <xf numFmtId="0" fontId="14" fillId="0" borderId="0"/>
    <xf numFmtId="195"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58"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58" fillId="0" borderId="0"/>
    <xf numFmtId="168"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184" fontId="1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170" fontId="58" fillId="0" borderId="0"/>
    <xf numFmtId="0" fontId="14" fillId="0" borderId="0"/>
    <xf numFmtId="43" fontId="9" fillId="0" borderId="0" applyFont="0" applyFill="0" applyBorder="0" applyAlignment="0" applyProtection="0"/>
    <xf numFmtId="170" fontId="58" fillId="0" borderId="0"/>
    <xf numFmtId="184" fontId="14" fillId="0" borderId="0"/>
    <xf numFmtId="168" fontId="9" fillId="0" borderId="0" applyFont="0" applyFill="0" applyBorder="0" applyAlignment="0" applyProtection="0"/>
    <xf numFmtId="0" fontId="14" fillId="0" borderId="0"/>
    <xf numFmtId="168" fontId="9" fillId="0" borderId="0" applyFont="0" applyFill="0" applyBorder="0" applyAlignment="0" applyProtection="0"/>
    <xf numFmtId="199" fontId="58"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14" fontId="9" fillId="0" borderId="0" applyProtection="0">
      <alignment vertical="center"/>
    </xf>
    <xf numFmtId="0" fontId="14" fillId="0" borderId="0"/>
    <xf numFmtId="43"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184" fontId="14" fillId="0" borderId="0"/>
    <xf numFmtId="168"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178" fontId="58" fillId="0" borderId="0"/>
    <xf numFmtId="0" fontId="14" fillId="0" borderId="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0" fontId="6" fillId="0" borderId="0" applyNumberForma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248" fontId="4" fillId="0" borderId="0" applyFont="0" applyFill="0" applyBorder="0" applyAlignment="0" applyProtection="0"/>
    <xf numFmtId="212" fontId="106" fillId="0" borderId="0" applyFill="0" applyBorder="0" applyAlignment="0" applyProtection="0"/>
    <xf numFmtId="0" fontId="14" fillId="0" borderId="0"/>
    <xf numFmtId="23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212" fontId="106" fillId="0" borderId="0" applyFill="0" applyBorder="0" applyAlignment="0" applyProtection="0"/>
    <xf numFmtId="43" fontId="14" fillId="0" borderId="0" applyFont="0" applyFill="0" applyBorder="0" applyAlignment="0" applyProtection="0"/>
    <xf numFmtId="0" fontId="9" fillId="0" borderId="0"/>
    <xf numFmtId="0" fontId="9" fillId="0" borderId="0"/>
    <xf numFmtId="212" fontId="106" fillId="0" borderId="0" applyFill="0" applyBorder="0" applyAlignment="0" applyProtection="0"/>
    <xf numFmtId="0" fontId="14"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178" fontId="9" fillId="0" borderId="0" applyFont="0" applyFill="0" applyBorder="0" applyAlignment="0" applyProtection="0"/>
    <xf numFmtId="178"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95"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42" fontId="9" fillId="0" borderId="0" applyFont="0" applyFill="0" applyBorder="0" applyAlignment="0" applyProtection="0"/>
    <xf numFmtId="0" fontId="9" fillId="0" borderId="0"/>
    <xf numFmtId="43" fontId="14" fillId="0" borderId="0" applyFont="0" applyFill="0" applyBorder="0" applyAlignment="0" applyProtection="0"/>
    <xf numFmtId="0" fontId="14" fillId="0" borderId="0"/>
    <xf numFmtId="0" fontId="9" fillId="0" borderId="0"/>
    <xf numFmtId="195" fontId="4" fillId="0" borderId="0" applyFont="0" applyFill="0" applyBorder="0" applyAlignment="0" applyProtection="0"/>
    <xf numFmtId="0" fontId="6" fillId="0" borderId="0" applyNumberFormat="0" applyFill="0" applyBorder="0" applyAlignment="0" applyProtection="0"/>
    <xf numFmtId="43" fontId="229" fillId="0" borderId="0" applyFont="0" applyFill="0" applyBorder="0" applyAlignment="0" applyProtection="0"/>
    <xf numFmtId="233" fontId="9" fillId="0" borderId="0" applyFont="0" applyFill="0" applyBorder="0" applyAlignment="0" applyProtection="0"/>
    <xf numFmtId="0" fontId="4" fillId="0" borderId="0"/>
    <xf numFmtId="233" fontId="9" fillId="0" borderId="0" applyFont="0" applyFill="0" applyBorder="0" applyAlignment="0" applyProtection="0"/>
    <xf numFmtId="43" fontId="14" fillId="0" borderId="0" applyFont="0" applyFill="0" applyBorder="0" applyAlignment="0" applyProtection="0"/>
    <xf numFmtId="212" fontId="106" fillId="0" borderId="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233" fontId="9" fillId="0" borderId="0" applyFont="0" applyFill="0" applyBorder="0" applyAlignment="0" applyProtection="0"/>
    <xf numFmtId="0" fontId="9" fillId="0" borderId="0"/>
    <xf numFmtId="43" fontId="9" fillId="0" borderId="0" applyFont="0" applyFill="0" applyBorder="0" applyAlignment="0" applyProtection="0"/>
    <xf numFmtId="184" fontId="9" fillId="0" borderId="0" applyFont="0" applyFill="0" applyBorder="0" applyAlignment="0" applyProtection="0"/>
    <xf numFmtId="0" fontId="9" fillId="0" borderId="0"/>
    <xf numFmtId="168" fontId="4" fillId="0" borderId="0" applyFont="0" applyFill="0" applyBorder="0" applyAlignment="0" applyProtection="0"/>
    <xf numFmtId="184" fontId="9"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0" fontId="9" fillId="0" borderId="0"/>
    <xf numFmtId="195" fontId="4" fillId="0" borderId="0" applyFont="0" applyFill="0" applyBorder="0" applyAlignment="0" applyProtection="0"/>
    <xf numFmtId="0" fontId="17" fillId="0" borderId="0" applyFont="0" applyFill="0" applyBorder="0" applyAlignment="0" applyProtection="0"/>
    <xf numFmtId="0" fontId="14" fillId="0" borderId="0"/>
    <xf numFmtId="0" fontId="17"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212" fontId="106" fillId="0" borderId="0" applyFill="0" applyBorder="0" applyAlignment="0" applyProtection="0"/>
    <xf numFmtId="0" fontId="1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6" fillId="0" borderId="0" applyNumberFormat="0" applyFill="0" applyBorder="0" applyAlignment="0" applyProtection="0"/>
    <xf numFmtId="0" fontId="9" fillId="0" borderId="0"/>
    <xf numFmtId="43" fontId="45" fillId="0" borderId="0" applyFont="0" applyFill="0" applyBorder="0" applyAlignment="0" applyProtection="0"/>
    <xf numFmtId="17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7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184" fontId="45" fillId="0" borderId="0" applyFont="0" applyFill="0" applyBorder="0" applyAlignment="0" applyProtection="0"/>
    <xf numFmtId="0" fontId="45" fillId="0" borderId="0" applyNumberFormat="0" applyFont="0" applyFill="0" applyBorder="0" applyAlignment="0" applyProtection="0"/>
    <xf numFmtId="0" fontId="4" fillId="0" borderId="0"/>
    <xf numFmtId="212" fontId="106" fillId="0" borderId="0" applyFill="0" applyBorder="0" applyAlignment="0" applyProtection="0"/>
    <xf numFmtId="0" fontId="6" fillId="0" borderId="0" applyNumberForma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0" fontId="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30" fillId="0" borderId="0" applyProtection="0"/>
    <xf numFmtId="0" fontId="9" fillId="0" borderId="0"/>
    <xf numFmtId="0" fontId="9" fillId="0" borderId="0"/>
    <xf numFmtId="180" fontId="130" fillId="0" borderId="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87" fontId="45"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58"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4" fillId="0" borderId="0"/>
    <xf numFmtId="25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5"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 fillId="0" borderId="0"/>
    <xf numFmtId="0" fontId="45" fillId="0" borderId="0" applyNumberFormat="0" applyFont="0" applyFill="0" applyBorder="0" applyAlignment="0" applyProtection="0"/>
    <xf numFmtId="43" fontId="4" fillId="0" borderId="0" applyFont="0" applyFill="0" applyBorder="0" applyAlignment="0" applyProtection="0"/>
    <xf numFmtId="0" fontId="4" fillId="0" borderId="0"/>
    <xf numFmtId="0" fontId="14" fillId="0" borderId="0"/>
    <xf numFmtId="0" fontId="14" fillId="0" borderId="0"/>
    <xf numFmtId="252" fontId="45" fillId="0" borderId="0" applyFont="0" applyFill="0" applyBorder="0" applyAlignment="0" applyProtection="0"/>
    <xf numFmtId="0" fontId="9" fillId="0" borderId="0"/>
    <xf numFmtId="0" fontId="9" fillId="0" borderId="0"/>
    <xf numFmtId="0" fontId="14" fillId="0" borderId="0"/>
    <xf numFmtId="0" fontId="4" fillId="0" borderId="0"/>
    <xf numFmtId="43" fontId="9" fillId="0" borderId="0" applyFont="0" applyFill="0" applyBorder="0" applyAlignment="0" applyProtection="0"/>
    <xf numFmtId="0" fontId="14" fillId="0" borderId="0"/>
    <xf numFmtId="0" fontId="73" fillId="95" borderId="62" applyNumberFormat="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84" fontId="73" fillId="59" borderId="62" applyNumberFormat="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87"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212" fontId="106" fillId="0" borderId="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265" fontId="9" fillId="0" borderId="0" applyFon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0" fontId="14" fillId="0" borderId="0"/>
    <xf numFmtId="223" fontId="46" fillId="0" borderId="0" applyFont="0" applyFill="0" applyBorder="0" applyAlignment="0" applyProtection="0">
      <alignment vertical="top"/>
    </xf>
    <xf numFmtId="43" fontId="9" fillId="0" borderId="0" applyFont="0" applyFill="0" applyBorder="0" applyAlignment="0" applyProtection="0"/>
    <xf numFmtId="0" fontId="6" fillId="0" borderId="0" applyNumberFormat="0" applyFill="0" applyBorder="0" applyAlignment="0" applyProtection="0"/>
    <xf numFmtId="223" fontId="46" fillId="0" borderId="0" applyFont="0" applyFill="0" applyBorder="0" applyAlignment="0" applyProtection="0">
      <alignment vertical="top"/>
    </xf>
    <xf numFmtId="0" fontId="9" fillId="0" borderId="0"/>
    <xf numFmtId="168"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14" fillId="0" borderId="0"/>
    <xf numFmtId="223" fontId="46" fillId="0" borderId="0" applyFont="0" applyFill="0" applyBorder="0" applyAlignment="0" applyProtection="0">
      <alignment vertical="top"/>
    </xf>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212" fontId="106" fillId="0" borderId="0" applyFill="0" applyBorder="0" applyAlignment="0" applyProtection="0"/>
    <xf numFmtId="43" fontId="4" fillId="0" borderId="0" applyFont="0" applyFill="0" applyBorder="0" applyAlignment="0" applyProtection="0"/>
    <xf numFmtId="212" fontId="106"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212" fontId="106" fillId="0" borderId="0" applyFill="0" applyBorder="0" applyAlignment="0" applyProtection="0"/>
    <xf numFmtId="43" fontId="14"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252" fontId="117" fillId="0" borderId="0" applyFont="0" applyFill="0" applyBorder="0" applyAlignment="0" applyProtection="0"/>
    <xf numFmtId="0" fontId="9" fillId="0" borderId="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252" fontId="117"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252" fontId="117"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196" fontId="106" fillId="0" borderId="0" applyFill="0" applyBorder="0" applyAlignment="0" applyProtection="0"/>
    <xf numFmtId="0" fontId="14" fillId="0" borderId="0"/>
    <xf numFmtId="0" fontId="14" fillId="0" borderId="0"/>
    <xf numFmtId="0"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3" fontId="9" fillId="0" borderId="0" applyFill="0" applyBorder="0" applyAlignment="0" applyProtection="0"/>
    <xf numFmtId="3" fontId="9" fillId="0" borderId="0" applyFill="0" applyBorder="0" applyAlignment="0" applyProtection="0"/>
    <xf numFmtId="3" fontId="106" fillId="0" borderId="0" applyFill="0" applyBorder="0" applyAlignment="0" applyProtection="0"/>
    <xf numFmtId="3" fontId="106" fillId="0" borderId="0" applyFill="0" applyBorder="0" applyAlignment="0" applyProtection="0"/>
    <xf numFmtId="3" fontId="9" fillId="0" borderId="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94" fillId="0" borderId="0"/>
    <xf numFmtId="184" fontId="194" fillId="0" borderId="0"/>
    <xf numFmtId="184" fontId="19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2" fontId="115" fillId="0" borderId="0">
      <protection locked="0"/>
    </xf>
    <xf numFmtId="0" fontId="9" fillId="0" borderId="0"/>
    <xf numFmtId="0" fontId="9" fillId="0" borderId="0"/>
    <xf numFmtId="2" fontId="150" fillId="0" borderId="0">
      <protection locked="0"/>
    </xf>
    <xf numFmtId="0" fontId="6" fillId="0" borderId="0" applyNumberFormat="0" applyFill="0" applyBorder="0" applyAlignment="0" applyProtection="0"/>
    <xf numFmtId="2" fontId="150" fillId="0" borderId="0">
      <protection locked="0"/>
    </xf>
    <xf numFmtId="180" fontId="14" fillId="0" borderId="0" applyNumberFormat="0" applyFill="0" applyBorder="0" applyAlignment="0" applyProtection="0"/>
    <xf numFmtId="184" fontId="14" fillId="0" borderId="0" applyNumberFormat="0" applyFill="0" applyBorder="0" applyAlignment="0" applyProtection="0"/>
    <xf numFmtId="0" fontId="9" fillId="0" borderId="0"/>
    <xf numFmtId="0" fontId="14" fillId="0" borderId="0" applyNumberFormat="0" applyFill="0" applyBorder="0" applyAlignment="0" applyProtection="0"/>
    <xf numFmtId="0" fontId="9" fillId="0" borderId="0"/>
    <xf numFmtId="0" fontId="9" fillId="0" borderId="0"/>
    <xf numFmtId="0" fontId="4" fillId="0" borderId="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15" fontId="17" fillId="0" borderId="0" applyFont="0" applyFill="0" applyBorder="0" applyProtection="0">
      <alignment horizontal="left"/>
    </xf>
    <xf numFmtId="0" fontId="9" fillId="0" borderId="0"/>
    <xf numFmtId="0" fontId="9" fillId="0" borderId="0"/>
    <xf numFmtId="0" fontId="6" fillId="0" borderId="0" applyNumberFormat="0" applyFill="0" applyBorder="0" applyAlignment="0" applyProtection="0"/>
    <xf numFmtId="0" fontId="106" fillId="0" borderId="0" applyFill="0" applyBorder="0" applyAlignment="0" applyProtection="0"/>
    <xf numFmtId="0" fontId="4" fillId="0" borderId="0"/>
    <xf numFmtId="0"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17" fillId="0" borderId="0"/>
    <xf numFmtId="172" fontId="230" fillId="0" borderId="0"/>
    <xf numFmtId="172" fontId="111" fillId="0" borderId="0"/>
    <xf numFmtId="37" fontId="200" fillId="0" borderId="0"/>
    <xf numFmtId="0" fontId="14" fillId="0" borderId="0"/>
    <xf numFmtId="0" fontId="14" fillId="0" borderId="0"/>
    <xf numFmtId="0" fontId="14" fillId="0" borderId="0"/>
    <xf numFmtId="0" fontId="9" fillId="0" borderId="0"/>
    <xf numFmtId="0" fontId="9" fillId="0" borderId="0"/>
    <xf numFmtId="0" fontId="116" fillId="115" borderId="0" applyNumberFormat="0" applyBorder="0" applyAlignment="0" applyProtection="0"/>
    <xf numFmtId="184" fontId="116" fillId="115" borderId="0" applyNumberFormat="0" applyBorder="0" applyAlignment="0" applyProtection="0"/>
    <xf numFmtId="0" fontId="14" fillId="0" borderId="0"/>
    <xf numFmtId="0" fontId="9" fillId="0" borderId="0"/>
    <xf numFmtId="218" fontId="42" fillId="0" borderId="11">
      <alignment horizontal="center"/>
    </xf>
    <xf numFmtId="254" fontId="42" fillId="0" borderId="87">
      <alignment horizontal="center"/>
    </xf>
    <xf numFmtId="44" fontId="185" fillId="0" borderId="0" applyFill="0" applyBorder="0" applyAlignment="0" applyProtection="0"/>
    <xf numFmtId="180" fontId="9" fillId="0" borderId="0" applyFont="0" applyFill="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204"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180" fontId="9" fillId="0" borderId="0" applyFont="0" applyFill="0" applyBorder="0" applyAlignment="0" applyProtection="0"/>
    <xf numFmtId="184" fontId="9" fillId="0" borderId="0" applyFont="0" applyFill="0" applyBorder="0" applyAlignment="0" applyProtection="0"/>
    <xf numFmtId="266" fontId="9" fillId="0" borderId="0" applyFont="0" applyFill="0" applyBorder="0" applyAlignment="0" applyProtection="0"/>
    <xf numFmtId="184" fontId="17" fillId="0" borderId="0" applyFont="0" applyFill="0" applyBorder="0" applyAlignment="0" applyProtection="0"/>
    <xf numFmtId="184" fontId="9" fillId="0" borderId="0" applyFont="0" applyFill="0" applyBorder="0" applyAlignment="0" applyProtection="0"/>
    <xf numFmtId="267" fontId="106" fillId="0" borderId="0" applyFill="0" applyBorder="0" applyAlignment="0" applyProtection="0"/>
    <xf numFmtId="174" fontId="118" fillId="0" borderId="0"/>
    <xf numFmtId="237" fontId="58" fillId="0" borderId="0"/>
    <xf numFmtId="0" fontId="9"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46" fillId="0" borderId="0">
      <alignment vertical="top"/>
    </xf>
    <xf numFmtId="0" fontId="55" fillId="0" borderId="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3"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63" fillId="29" borderId="0" applyNumberFormat="0" applyBorder="0" applyAlignment="0" applyProtection="0"/>
    <xf numFmtId="0" fontId="9" fillId="0" borderId="0"/>
    <xf numFmtId="0" fontId="9" fillId="0" borderId="0"/>
    <xf numFmtId="184" fontId="63"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3"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3"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14" fillId="0" borderId="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0" fontId="42" fillId="0" borderId="0"/>
    <xf numFmtId="180" fontId="115" fillId="0" borderId="0">
      <protection locked="0"/>
    </xf>
    <xf numFmtId="242" fontId="115" fillId="0" borderId="0">
      <protection locked="0"/>
    </xf>
    <xf numFmtId="0" fontId="14" fillId="0" borderId="0"/>
    <xf numFmtId="0" fontId="14" fillId="0" borderId="0"/>
    <xf numFmtId="0" fontId="9" fillId="0" borderId="0"/>
    <xf numFmtId="0" fontId="9" fillId="0" borderId="0"/>
    <xf numFmtId="0" fontId="9"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2" fontId="106" fillId="0" borderId="0" applyFill="0" applyBorder="0" applyAlignment="0" applyProtection="0"/>
    <xf numFmtId="2" fontId="14" fillId="0" borderId="0" applyFill="0" applyBorder="0" applyAlignment="0" applyProtection="0"/>
    <xf numFmtId="0" fontId="9" fillId="0" borderId="0"/>
    <xf numFmtId="2" fontId="14" fillId="0" borderId="0" applyFill="0" applyBorder="0" applyAlignment="0" applyProtection="0"/>
    <xf numFmtId="0" fontId="14" fillId="0" borderId="0"/>
    <xf numFmtId="0" fontId="9" fillId="0" borderId="0"/>
    <xf numFmtId="2" fontId="14" fillId="0" borderId="0" applyFill="0" applyBorder="0" applyAlignment="0" applyProtection="0"/>
    <xf numFmtId="2" fontId="14" fillId="0" borderId="0" applyFill="0" applyBorder="0" applyAlignment="0" applyProtection="0"/>
    <xf numFmtId="2" fontId="14" fillId="0" borderId="0" applyFill="0" applyBorder="0" applyAlignment="0" applyProtection="0"/>
    <xf numFmtId="2" fontId="106" fillId="0" borderId="0" applyFill="0" applyBorder="0" applyAlignment="0" applyProtection="0"/>
    <xf numFmtId="0" fontId="72" fillId="0" borderId="0"/>
    <xf numFmtId="242" fontId="115" fillId="0" borderId="0">
      <protection locked="0"/>
    </xf>
    <xf numFmtId="242" fontId="150" fillId="0" borderId="0">
      <protection locked="0"/>
    </xf>
    <xf numFmtId="0" fontId="14" fillId="0" borderId="0"/>
    <xf numFmtId="0" fontId="9" fillId="0" borderId="0"/>
    <xf numFmtId="4" fontId="151" fillId="69" borderId="71" applyNumberFormat="0" applyProtection="0">
      <alignment horizontal="left" vertical="center" indent="1"/>
    </xf>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3" fillId="57" borderId="0" applyNumberFormat="0" applyBorder="0" applyAlignment="0" applyProtection="0"/>
    <xf numFmtId="0" fontId="63" fillId="56"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9" fillId="0" borderId="0"/>
    <xf numFmtId="0" fontId="63" fillId="29" borderId="0" applyNumberFormat="0" applyBorder="0" applyAlignment="0" applyProtection="0"/>
    <xf numFmtId="0" fontId="63" fillId="29" borderId="0" applyNumberFormat="0" applyBorder="0" applyAlignment="0" applyProtection="0"/>
    <xf numFmtId="0" fontId="9" fillId="0" borderId="0"/>
    <xf numFmtId="0" fontId="9" fillId="0" borderId="0"/>
    <xf numFmtId="0" fontId="9" fillId="0" borderId="0"/>
    <xf numFmtId="180" fontId="17" fillId="0" borderId="0"/>
    <xf numFmtId="0" fontId="224"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268" fontId="150" fillId="0" borderId="0">
      <protection locked="0"/>
    </xf>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63" fillId="29" borderId="0" applyNumberFormat="0" applyBorder="0" applyAlignment="0" applyProtection="0"/>
    <xf numFmtId="0" fontId="14" fillId="0" borderId="0"/>
    <xf numFmtId="0" fontId="14" fillId="0" borderId="0"/>
    <xf numFmtId="0" fontId="14" fillId="0" borderId="0"/>
    <xf numFmtId="0" fontId="9" fillId="0" borderId="0"/>
    <xf numFmtId="0" fontId="63" fillId="5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0" fillId="52"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224" fillId="2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224" fillId="29"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37" fontId="17" fillId="0" borderId="0" applyNumberFormat="0" applyFont="0" applyFill="0"/>
    <xf numFmtId="0" fontId="9" fillId="0" borderId="0"/>
    <xf numFmtId="37" fontId="17" fillId="0" borderId="0" applyNumberFormat="0" applyFont="0" applyFill="0"/>
    <xf numFmtId="0" fontId="4" fillId="0" borderId="0"/>
    <xf numFmtId="0" fontId="106" fillId="0" borderId="0" applyNumberFormat="0" applyFill="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84" fontId="118" fillId="0" borderId="0"/>
    <xf numFmtId="0" fontId="9" fillId="0" borderId="0"/>
    <xf numFmtId="0" fontId="118" fillId="0" borderId="0"/>
    <xf numFmtId="0" fontId="9" fillId="0" borderId="0"/>
    <xf numFmtId="180" fontId="68" fillId="0" borderId="0"/>
    <xf numFmtId="184"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9" fillId="0" borderId="0"/>
    <xf numFmtId="0" fontId="68" fillId="0" borderId="89" applyNumberFormat="0" applyAlignment="0" applyProtection="0"/>
    <xf numFmtId="180" fontId="68" fillId="0" borderId="65" applyNumberFormat="0" applyAlignment="0" applyProtection="0">
      <alignment horizontal="left" vertical="center"/>
    </xf>
    <xf numFmtId="184" fontId="68" fillId="0" borderId="11">
      <alignment horizontal="left" vertical="center"/>
    </xf>
    <xf numFmtId="0" fontId="9" fillId="0" borderId="0"/>
    <xf numFmtId="0" fontId="14" fillId="0" borderId="0"/>
    <xf numFmtId="0" fontId="68" fillId="0" borderId="11">
      <alignment horizontal="left" vertical="center"/>
    </xf>
    <xf numFmtId="0" fontId="9" fillId="0" borderId="0"/>
    <xf numFmtId="0" fontId="14" fillId="0" borderId="0"/>
    <xf numFmtId="0" fontId="143" fillId="103" borderId="0" applyNumberFormat="0" applyBorder="0" applyAlignment="0">
      <protection hidden="1"/>
    </xf>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9" fillId="0" borderId="0"/>
    <xf numFmtId="0" fontId="4" fillId="0" borderId="0"/>
    <xf numFmtId="0" fontId="9" fillId="0" borderId="0"/>
    <xf numFmtId="0" fontId="142" fillId="0" borderId="73" applyNumberFormat="0" applyFill="0" applyAlignment="0" applyProtection="0"/>
    <xf numFmtId="0" fontId="142" fillId="0" borderId="74" applyNumberFormat="0" applyFill="0" applyAlignment="0" applyProtection="0"/>
    <xf numFmtId="0" fontId="80" fillId="0" borderId="68"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73" fillId="0" borderId="77"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80" fillId="0" borderId="68" applyNumberFormat="0" applyFill="0" applyAlignment="0" applyProtection="0"/>
    <xf numFmtId="0" fontId="9" fillId="0" borderId="0"/>
    <xf numFmtId="0" fontId="14" fillId="0" borderId="0"/>
    <xf numFmtId="0" fontId="9" fillId="0" borderId="0"/>
    <xf numFmtId="0" fontId="80" fillId="0" borderId="68" applyNumberFormat="0" applyFill="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80" fillId="0" borderId="68"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2" fillId="9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184" fontId="98" fillId="0" borderId="70" applyNumberFormat="0" applyFill="0" applyAlignment="0" applyProtection="0"/>
    <xf numFmtId="0" fontId="191" fillId="0" borderId="70" applyNumberFormat="0" applyFill="0" applyAlignment="0" applyProtection="0"/>
    <xf numFmtId="0" fontId="9" fillId="0" borderId="0"/>
    <xf numFmtId="0" fontId="9" fillId="0" borderId="0"/>
    <xf numFmtId="0" fontId="98" fillId="0" borderId="70" applyNumberFormat="0" applyFill="0" applyAlignment="0" applyProtection="0"/>
    <xf numFmtId="0" fontId="14" fillId="0" borderId="0"/>
    <xf numFmtId="0" fontId="231" fillId="0" borderId="91" applyNumberFormat="0" applyFill="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53" fillId="0" borderId="0" applyNumberFormat="0" applyFill="0" applyBorder="0" applyAlignment="0" applyProtection="0"/>
    <xf numFmtId="0" fontId="14" fillId="0" borderId="0"/>
    <xf numFmtId="0" fontId="9"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8" fillId="0" borderId="70" applyNumberFormat="0" applyFill="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17"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214" fontId="121" fillId="0" borderId="0">
      <protection locked="0"/>
    </xf>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180" fontId="133" fillId="0" borderId="8" applyNumberFormat="0" applyFont="0" applyFill="0" applyBorder="0" applyAlignment="0" applyProtection="0">
      <alignment horizontal="center" wrapText="1"/>
    </xf>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33" fillId="0" borderId="0" applyNumberFormat="0" applyFont="0" applyFill="0" applyBorder="0" applyAlignment="0" applyProtection="0">
      <alignment horizontal="left" indent="1"/>
    </xf>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233" fillId="0" borderId="92" applyNumberFormat="0" applyFill="0" applyAlignment="0" applyProtection="0"/>
    <xf numFmtId="0" fontId="233" fillId="0" borderId="93" applyNumberFormat="0" applyFill="0" applyAlignment="0" applyProtection="0"/>
    <xf numFmtId="0" fontId="66" fillId="0" borderId="69"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76" fillId="0" borderId="78" applyNumberFormat="0" applyFill="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 fontId="232" fillId="127"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184" fontId="66" fillId="0" borderId="69" applyNumberFormat="0" applyFill="0" applyAlignment="0" applyProtection="0"/>
    <xf numFmtId="0" fontId="14" fillId="0" borderId="0"/>
    <xf numFmtId="0" fontId="66" fillId="0" borderId="69" applyNumberFormat="0" applyFill="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0" fontId="9" fillId="0" borderId="94"/>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7" fillId="10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84" fontId="130" fillId="0" borderId="0"/>
    <xf numFmtId="0" fontId="14" fillId="0" borderId="0"/>
    <xf numFmtId="0" fontId="14" fillId="0" borderId="0"/>
    <xf numFmtId="0" fontId="130"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233" fillId="0" borderId="0" applyNumberFormat="0" applyFill="0" applyBorder="0" applyAlignment="0" applyProtection="0"/>
    <xf numFmtId="0" fontId="14" fillId="0" borderId="0"/>
    <xf numFmtId="0" fontId="6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66" fillId="0" borderId="0" applyNumberFormat="0" applyFill="0" applyBorder="0" applyAlignment="0" applyProtection="0"/>
    <xf numFmtId="0" fontId="14" fillId="0" borderId="0"/>
    <xf numFmtId="0" fontId="17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0" fontId="9" fillId="0" borderId="0">
      <alignment horizontal="center"/>
    </xf>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6" fillId="0" borderId="0" applyNumberFormat="0" applyFill="0" applyBorder="0" applyAlignment="0" applyProtection="0"/>
    <xf numFmtId="0" fontId="66" fillId="0" borderId="0" applyNumberFormat="0" applyFill="0" applyBorder="0" applyAlignment="0" applyProtection="0"/>
    <xf numFmtId="0" fontId="14" fillId="0" borderId="0"/>
    <xf numFmtId="0" fontId="9" fillId="0" borderId="0"/>
    <xf numFmtId="4" fontId="171" fillId="118" borderId="71" applyNumberFormat="0" applyProtection="0">
      <alignment horizontal="left" vertical="center" indent="1"/>
    </xf>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0" fontId="17"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46"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84" fontId="143" fillId="103" borderId="0" applyNumberFormat="0" applyBorder="0" applyAlignment="0">
      <protection hidden="1"/>
    </xf>
    <xf numFmtId="0" fontId="9" fillId="0" borderId="0"/>
    <xf numFmtId="0" fontId="9" fillId="0" borderId="0"/>
    <xf numFmtId="0" fontId="14" fillId="0" borderId="0"/>
    <xf numFmtId="0" fontId="9" fillId="0" borderId="0"/>
    <xf numFmtId="0" fontId="9" fillId="0" borderId="0"/>
    <xf numFmtId="0" fontId="9" fillId="0" borderId="0"/>
    <xf numFmtId="180" fontId="223" fillId="0" borderId="0" applyNumberFormat="0" applyFill="0" applyBorder="0" applyAlignment="0" applyProtection="0">
      <alignment vertical="top"/>
      <protection locked="0"/>
    </xf>
    <xf numFmtId="0" fontId="4" fillId="0" borderId="0"/>
    <xf numFmtId="0" fontId="9" fillId="0" borderId="0"/>
    <xf numFmtId="0" fontId="4" fillId="0" borderId="0"/>
    <xf numFmtId="0" fontId="9" fillId="0" borderId="0"/>
    <xf numFmtId="0" fontId="161" fillId="0" borderId="0" applyNumberFormat="0" applyFill="0" applyBorder="0" applyAlignment="0" applyProtection="0">
      <alignment vertical="top"/>
      <protection locked="0"/>
    </xf>
    <xf numFmtId="184" fontId="234" fillId="0" borderId="0" applyNumberFormat="0" applyFill="0" applyBorder="0" applyAlignment="0" applyProtection="0">
      <alignment vertical="top"/>
      <protection locked="0"/>
    </xf>
    <xf numFmtId="180" fontId="235" fillId="0" borderId="0"/>
    <xf numFmtId="182" fontId="17" fillId="0" borderId="0" applyFont="0" applyFill="0" applyBorder="0" applyAlignment="0" applyProtection="0"/>
    <xf numFmtId="182" fontId="111" fillId="0" borderId="0" applyFont="0" applyFill="0" applyBorder="0" applyAlignment="0" applyProtection="0"/>
    <xf numFmtId="182" fontId="111" fillId="0" borderId="0" applyFont="0" applyFill="0" applyBorder="0" applyAlignment="0" applyProtection="0"/>
    <xf numFmtId="0" fontId="14" fillId="0" borderId="0"/>
    <xf numFmtId="0" fontId="6" fillId="0" borderId="0" applyNumberFormat="0" applyFill="0" applyBorder="0" applyAlignment="0" applyProtection="0"/>
    <xf numFmtId="3" fontId="111" fillId="0" borderId="0" applyFont="0" applyFill="0" applyBorder="0" applyAlignment="0" applyProtection="0"/>
    <xf numFmtId="0" fontId="9" fillId="0" borderId="0"/>
    <xf numFmtId="3" fontId="111" fillId="0" borderId="0" applyFont="0" applyFill="0" applyBorder="0" applyAlignment="0" applyProtection="0"/>
    <xf numFmtId="0" fontId="9" fillId="0" borderId="0"/>
    <xf numFmtId="0" fontId="9" fillId="0" borderId="0"/>
    <xf numFmtId="3"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10" fontId="67" fillId="69" borderId="12" applyNumberFormat="0" applyBorder="0" applyAlignment="0" applyProtection="0"/>
    <xf numFmtId="0" fontId="14" fillId="0" borderId="0"/>
    <xf numFmtId="0" fontId="9" fillId="0" borderId="0"/>
    <xf numFmtId="0" fontId="9" fillId="0" borderId="0"/>
    <xf numFmtId="10" fontId="67" fillId="69" borderId="12" applyNumberFormat="0" applyBorder="0" applyAlignment="0" applyProtection="0"/>
    <xf numFmtId="10" fontId="67" fillId="69" borderId="12" applyNumberFormat="0" applyBorder="0" applyAlignment="0" applyProtection="0"/>
    <xf numFmtId="0" fontId="124" fillId="80" borderId="53" applyNumberFormat="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86" fillId="92" borderId="53" applyNumberFormat="0" applyAlignment="0" applyProtection="0"/>
    <xf numFmtId="0" fontId="14" fillId="0" borderId="0"/>
    <xf numFmtId="0" fontId="14" fillId="0" borderId="0"/>
    <xf numFmtId="0" fontId="86" fillId="80" borderId="53" applyNumberFormat="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86" fillId="92"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205" fontId="58" fillId="0" borderId="0"/>
    <xf numFmtId="0" fontId="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86"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9" fontId="9" fillId="0" borderId="0" applyFont="0" applyFill="0" applyBorder="0" applyAlignment="0" applyProtection="0"/>
    <xf numFmtId="0" fontId="9" fillId="0" borderId="0"/>
    <xf numFmtId="0" fontId="9" fillId="0" borderId="0"/>
    <xf numFmtId="0" fontId="9" fillId="0" borderId="0"/>
    <xf numFmtId="0" fontId="86" fillId="114" borderId="53" applyNumberFormat="0" applyAlignment="0" applyProtection="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 fontId="151" fillId="125" borderId="71" applyNumberFormat="0" applyProtection="0">
      <alignment horizontal="left" vertical="center" indent="1"/>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0"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180" fontId="86" fillId="80" borderId="53" applyNumberFormat="0" applyAlignment="0" applyProtection="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5" fontId="9" fillId="0" borderId="0"/>
    <xf numFmtId="180" fontId="60"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216" fillId="111" borderId="71" applyNumberFormat="0" applyProtection="0">
      <alignment horizontal="left" vertical="center" indent="1"/>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4" fillId="0" borderId="0"/>
    <xf numFmtId="184"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184" fontId="219"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84" fontId="197" fillId="0" borderId="0" applyNumberFormat="0" applyFill="0" applyBorder="0" applyAlignment="0" applyProtection="0">
      <alignment vertical="top"/>
      <protection locked="0"/>
    </xf>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4" fillId="0" borderId="90" applyNumberFormat="0" applyFill="0" applyAlignment="0" applyProtection="0"/>
    <xf numFmtId="0" fontId="54" fillId="0" borderId="5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54" fillId="0" borderId="54" applyNumberFormat="0" applyFill="0" applyAlignment="0" applyProtection="0"/>
    <xf numFmtId="0" fontId="54" fillId="0" borderId="54"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7"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46" fillId="0" borderId="0" applyNumberFormat="0" applyFill="0" applyBorder="0" applyAlignment="0" applyProtection="0"/>
    <xf numFmtId="0" fontId="9" fillId="0" borderId="0"/>
    <xf numFmtId="0" fontId="9" fillId="0" borderId="0"/>
    <xf numFmtId="0" fontId="55"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84" fontId="54" fillId="0" borderId="54" applyNumberFormat="0" applyFill="0" applyAlignment="0" applyProtection="0"/>
    <xf numFmtId="0" fontId="14" fillId="0" borderId="0"/>
    <xf numFmtId="0" fontId="14" fillId="0" borderId="0"/>
    <xf numFmtId="0" fontId="14" fillId="0" borderId="0"/>
    <xf numFmtId="184" fontId="14" fillId="0" borderId="0"/>
    <xf numFmtId="184" fontId="14" fillId="0" borderId="0"/>
    <xf numFmtId="0" fontId="9" fillId="0" borderId="0"/>
    <xf numFmtId="0" fontId="54" fillId="0" borderId="54" applyNumberFormat="0" applyFill="0" applyAlignment="0" applyProtection="0"/>
    <xf numFmtId="213" fontId="58" fillId="0" borderId="0"/>
    <xf numFmtId="0" fontId="14" fillId="0" borderId="0"/>
    <xf numFmtId="0" fontId="14" fillId="0" borderId="0"/>
    <xf numFmtId="184"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54" fillId="0" borderId="54" applyNumberFormat="0" applyFill="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167" fillId="0" borderId="5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67" fillId="0" borderId="54" applyNumberFormat="0" applyFill="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180" fontId="17"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220" fillId="0" borderId="16">
      <alignment horizontal="left"/>
      <protection locked="0"/>
    </xf>
    <xf numFmtId="184" fontId="220" fillId="0" borderId="16">
      <alignment horizontal="left"/>
      <protection locked="0"/>
    </xf>
    <xf numFmtId="0" fontId="14" fillId="0" borderId="0"/>
    <xf numFmtId="0" fontId="9" fillId="0" borderId="0"/>
    <xf numFmtId="0" fontId="9" fillId="0" borderId="0"/>
    <xf numFmtId="0" fontId="9" fillId="0" borderId="0"/>
    <xf numFmtId="0" fontId="236" fillId="0" borderId="0" applyNumberFormat="0" applyFill="0" applyBorder="0" applyAlignment="0" applyProtection="0">
      <alignment vertical="top"/>
      <protection locked="0"/>
    </xf>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1" fontId="17" fillId="0" borderId="0" applyNumberFormat="0" applyAlignment="0">
      <alignment horizontal="center"/>
    </xf>
    <xf numFmtId="0" fontId="4" fillId="0" borderId="0"/>
    <xf numFmtId="1" fontId="17" fillId="0" borderId="0" applyNumberFormat="0" applyAlignment="0">
      <alignment horizontal="center"/>
    </xf>
    <xf numFmtId="180" fontId="58" fillId="0" borderId="0"/>
    <xf numFmtId="0" fontId="17" fillId="0" borderId="0" applyNumberFormat="0" applyAlignment="0"/>
    <xf numFmtId="0" fontId="9" fillId="0" borderId="0"/>
    <xf numFmtId="0" fontId="9" fillId="0" borderId="0"/>
    <xf numFmtId="200" fontId="202" fillId="0" borderId="0" applyNumberFormat="0">
      <alignment horizontal="centerContinuous"/>
    </xf>
    <xf numFmtId="0" fontId="6" fillId="0" borderId="0" applyNumberFormat="0" applyFill="0" applyBorder="0" applyAlignment="0" applyProtection="0"/>
    <xf numFmtId="0" fontId="202" fillId="0" borderId="0" applyNumberFormat="0">
      <alignment horizontal="center"/>
    </xf>
    <xf numFmtId="0" fontId="14" fillId="0" borderId="0"/>
    <xf numFmtId="0" fontId="14" fillId="0" borderId="0"/>
    <xf numFmtId="0" fontId="14" fillId="0" borderId="0"/>
    <xf numFmtId="41" fontId="17" fillId="0" borderId="0" applyFon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215" fontId="9" fillId="0" borderId="0" applyFont="0" applyFill="0" applyBorder="0" applyAlignment="0" applyProtection="0"/>
    <xf numFmtId="0" fontId="6" fillId="0" borderId="0" applyNumberFormat="0" applyFill="0" applyBorder="0" applyAlignment="0" applyProtection="0"/>
    <xf numFmtId="0" fontId="4" fillId="0" borderId="0"/>
    <xf numFmtId="270"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219" fontId="42" fillId="0" borderId="0" applyFont="0" applyFill="0" applyBorder="0" applyAlignment="0" applyProtection="0"/>
    <xf numFmtId="209" fontId="115" fillId="0" borderId="0">
      <protection locked="0"/>
    </xf>
    <xf numFmtId="209" fontId="150" fillId="0" borderId="0">
      <protection locked="0"/>
    </xf>
    <xf numFmtId="42" fontId="17" fillId="0" borderId="0" applyFont="0" applyFill="0" applyBorder="0" applyAlignment="0" applyProtection="0"/>
    <xf numFmtId="44" fontId="17" fillId="0" borderId="0" applyFont="0" applyFill="0" applyBorder="0" applyAlignment="0" applyProtection="0"/>
    <xf numFmtId="193" fontId="9" fillId="0" borderId="0" applyFont="0" applyFill="0" applyBorder="0" applyAlignment="0" applyProtection="0"/>
    <xf numFmtId="244" fontId="115" fillId="0" borderId="0">
      <protection locked="0"/>
    </xf>
    <xf numFmtId="244" fontId="150" fillId="0" borderId="0">
      <protection locked="0"/>
    </xf>
    <xf numFmtId="209" fontId="115" fillId="0" borderId="0">
      <protection locked="0"/>
    </xf>
    <xf numFmtId="209" fontId="150" fillId="0" borderId="0">
      <protection locked="0"/>
    </xf>
    <xf numFmtId="271" fontId="15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39" fontId="44" fillId="0" borderId="0"/>
    <xf numFmtId="0" fontId="9" fillId="0" borderId="0"/>
    <xf numFmtId="0" fontId="9" fillId="0" borderId="0"/>
    <xf numFmtId="180" fontId="217"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2" fillId="93" borderId="0" applyNumberFormat="0" applyBorder="0" applyAlignment="0" applyProtection="0"/>
    <xf numFmtId="0" fontId="211" fillId="92" borderId="0" applyNumberFormat="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2" fillId="92"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26" fillId="9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184" fontId="17" fillId="0" borderId="0" applyNumberFormat="0" applyFont="0" applyFill="0" applyBorder="0" applyAlignment="0" applyProtection="0">
      <alignment horizontal="left" wrapText="1" indent="2"/>
    </xf>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2" fillId="92" borderId="0" applyNumberFormat="0" applyBorder="0" applyAlignment="0" applyProtection="0"/>
    <xf numFmtId="0" fontId="14" fillId="0" borderId="0"/>
    <xf numFmtId="0" fontId="9" fillId="0" borderId="0"/>
    <xf numFmtId="0" fontId="92" fillId="92"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applyNumberFormat="0" applyFill="0" applyBorder="0">
      <alignment horizontal="center" wrapText="1"/>
    </xf>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0" fontId="127"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0" fontId="9" fillId="0" borderId="0"/>
    <xf numFmtId="0" fontId="9" fillId="0" borderId="0"/>
    <xf numFmtId="272" fontId="106"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9" fontId="58" fillId="0" borderId="0" applyFont="0" applyFill="0" applyBorder="0" applyAlignment="0" applyProtection="0"/>
    <xf numFmtId="0" fontId="9" fillId="0" borderId="0"/>
    <xf numFmtId="0" fontId="226" fillId="92" borderId="0" applyNumberFormat="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73" fillId="59" borderId="62" applyNumberForma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58" fillId="0" borderId="0"/>
    <xf numFmtId="184" fontId="58" fillId="0" borderId="0"/>
    <xf numFmtId="184" fontId="58" fillId="0" borderId="0"/>
    <xf numFmtId="0" fontId="58" fillId="0" borderId="0"/>
    <xf numFmtId="0" fontId="58" fillId="0" borderId="0"/>
    <xf numFmtId="0" fontId="58" fillId="0" borderId="0"/>
    <xf numFmtId="0" fontId="146" fillId="0" borderId="0"/>
    <xf numFmtId="178" fontId="65" fillId="0" borderId="0"/>
    <xf numFmtId="184" fontId="146" fillId="0" borderId="0"/>
    <xf numFmtId="0" fontId="14" fillId="0" borderId="0"/>
    <xf numFmtId="0" fontId="9" fillId="0" borderId="0"/>
    <xf numFmtId="180" fontId="146" fillId="0" borderId="0"/>
    <xf numFmtId="0" fontId="14" fillId="0" borderId="0"/>
    <xf numFmtId="0" fontId="9" fillId="0" borderId="0"/>
    <xf numFmtId="0" fontId="9" fillId="0" borderId="0"/>
    <xf numFmtId="0" fontId="9" fillId="0" borderId="0"/>
    <xf numFmtId="0" fontId="118" fillId="0" borderId="0"/>
    <xf numFmtId="184" fontId="118" fillId="0" borderId="0"/>
    <xf numFmtId="184" fontId="118" fillId="0" borderId="0"/>
    <xf numFmtId="0" fontId="14" fillId="0" borderId="0"/>
    <xf numFmtId="0" fontId="118" fillId="0" borderId="0"/>
    <xf numFmtId="0" fontId="118" fillId="0" borderId="0"/>
    <xf numFmtId="0" fontId="9" fillId="0" borderId="0"/>
    <xf numFmtId="0" fontId="9" fillId="0" borderId="0"/>
    <xf numFmtId="0" fontId="118" fillId="0" borderId="0"/>
    <xf numFmtId="184" fontId="118" fillId="0" borderId="0"/>
    <xf numFmtId="0" fontId="14" fillId="0" borderId="0"/>
    <xf numFmtId="0" fontId="14"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76" fillId="0" borderId="84" applyNumberFormat="0" applyFill="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4" fillId="0" borderId="0"/>
    <xf numFmtId="0" fontId="76" fillId="0" borderId="64" applyNumberFormat="0" applyFill="0" applyAlignment="0" applyProtection="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9" fillId="0" borderId="0"/>
    <xf numFmtId="0" fontId="9" fillId="0" borderId="0"/>
    <xf numFmtId="0" fontId="9"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9" fillId="0" borderId="0"/>
    <xf numFmtId="0" fontId="9" fillId="0" borderId="0"/>
    <xf numFmtId="0" fontId="14" fillId="0" borderId="0"/>
    <xf numFmtId="0" fontId="4" fillId="0" borderId="0"/>
    <xf numFmtId="0" fontId="9"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4" fillId="0" borderId="0"/>
    <xf numFmtId="0" fontId="14" fillId="0" borderId="0"/>
    <xf numFmtId="0" fontId="4" fillId="0" borderId="0"/>
    <xf numFmtId="0" fontId="4"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184" fontId="17" fillId="0" borderId="0"/>
    <xf numFmtId="0" fontId="4" fillId="0" borderId="0"/>
    <xf numFmtId="0" fontId="17" fillId="0" borderId="0"/>
    <xf numFmtId="0" fontId="4" fillId="0" borderId="0"/>
    <xf numFmtId="180" fontId="17" fillId="0" borderId="0"/>
    <xf numFmtId="0" fontId="4" fillId="0" borderId="0"/>
    <xf numFmtId="0" fontId="9" fillId="0" borderId="0"/>
    <xf numFmtId="0" fontId="9" fillId="0" borderId="0"/>
    <xf numFmtId="228" fontId="17" fillId="0" borderId="0" applyFont="0" applyFill="0" applyBorder="0" applyAlignment="0" applyProtection="0"/>
    <xf numFmtId="0" fontId="4" fillId="0" borderId="0"/>
    <xf numFmtId="228" fontId="17" fillId="0" borderId="0" applyFont="0" applyFill="0" applyBorder="0" applyAlignment="0" applyProtection="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7" fillId="0" borderId="0" applyFont="0" applyFill="0" applyBorder="0" applyAlignment="0" applyProtection="0"/>
    <xf numFmtId="0" fontId="4" fillId="0" borderId="0"/>
    <xf numFmtId="225"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180" fontId="237" fillId="0" borderId="16"/>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81" fillId="0" borderId="0" applyNumberFormat="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4" fillId="0" borderId="0"/>
    <xf numFmtId="180" fontId="58"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9" fillId="0" borderId="0" applyFont="0" applyFill="0" applyBorder="0" applyAlignment="0" applyProtection="0"/>
    <xf numFmtId="0" fontId="4" fillId="0" borderId="0"/>
    <xf numFmtId="4"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58" fillId="0" borderId="0"/>
    <xf numFmtId="0" fontId="4"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 fontId="121"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9" fillId="0" borderId="0"/>
    <xf numFmtId="184"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9" fontId="9"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58" fillId="0" borderId="0"/>
    <xf numFmtId="0" fontId="4" fillId="0" borderId="0"/>
    <xf numFmtId="0" fontId="212"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4" fillId="0" borderId="0"/>
    <xf numFmtId="0" fontId="4" fillId="0" borderId="0"/>
    <xf numFmtId="0" fontId="4" fillId="0" borderId="0"/>
    <xf numFmtId="0" fontId="58" fillId="0" borderId="0"/>
    <xf numFmtId="180" fontId="111" fillId="0" borderId="0"/>
    <xf numFmtId="0" fontId="58" fillId="0" borderId="0"/>
    <xf numFmtId="180" fontId="111" fillId="0" borderId="0"/>
    <xf numFmtId="0" fontId="58" fillId="0" borderId="0"/>
    <xf numFmtId="0" fontId="58" fillId="0" borderId="0"/>
    <xf numFmtId="0" fontId="9" fillId="0" borderId="0"/>
    <xf numFmtId="0" fontId="58" fillId="0" borderId="0"/>
    <xf numFmtId="0" fontId="4" fillId="0" borderId="0"/>
    <xf numFmtId="0" fontId="4" fillId="0" borderId="0"/>
    <xf numFmtId="0" fontId="14" fillId="0" borderId="0"/>
    <xf numFmtId="0" fontId="58" fillId="0" borderId="0"/>
    <xf numFmtId="0" fontId="14" fillId="0" borderId="0"/>
    <xf numFmtId="0" fontId="14" fillId="0" borderId="0"/>
    <xf numFmtId="184" fontId="14" fillId="0" borderId="0"/>
    <xf numFmtId="0" fontId="14" fillId="0" borderId="0"/>
    <xf numFmtId="0" fontId="9" fillId="0" borderId="0"/>
    <xf numFmtId="180" fontId="58" fillId="0" borderId="0"/>
    <xf numFmtId="184" fontId="4" fillId="0" borderId="0"/>
    <xf numFmtId="0" fontId="9" fillId="0" borderId="0"/>
    <xf numFmtId="184" fontId="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58"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1" fillId="0" borderId="0"/>
    <xf numFmtId="0" fontId="58" fillId="0" borderId="0"/>
    <xf numFmtId="0" fontId="4" fillId="0" borderId="0"/>
    <xf numFmtId="0" fontId="58" fillId="0" borderId="0"/>
    <xf numFmtId="0" fontId="4" fillId="0" borderId="0"/>
    <xf numFmtId="0" fontId="58" fillId="0" borderId="0"/>
    <xf numFmtId="0" fontId="9" fillId="0" borderId="0"/>
    <xf numFmtId="0" fontId="111"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9" fillId="0" borderId="0"/>
    <xf numFmtId="0" fontId="4" fillId="0" borderId="0"/>
    <xf numFmtId="0" fontId="9"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1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9" fillId="0" borderId="0"/>
    <xf numFmtId="180" fontId="21"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14" fillId="0" borderId="0"/>
    <xf numFmtId="0" fontId="9"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80" fontId="2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106" fillId="0" borderId="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0" fontId="21"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4" fillId="0" borderId="0"/>
    <xf numFmtId="0" fontId="4" fillId="0" borderId="0"/>
    <xf numFmtId="180" fontId="11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257" fontId="17" fillId="0" borderId="0" applyFill="0" applyBorder="0" applyAlignment="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205" fontId="58" fillId="0" borderId="0"/>
    <xf numFmtId="0" fontId="4" fillId="0" borderId="0"/>
    <xf numFmtId="0" fontId="4" fillId="0" borderId="0"/>
    <xf numFmtId="0" fontId="53" fillId="0" borderId="0"/>
    <xf numFmtId="205" fontId="58" fillId="0" borderId="0"/>
    <xf numFmtId="205" fontId="58" fillId="0" borderId="0"/>
    <xf numFmtId="0" fontId="6" fillId="0" borderId="0" applyNumberFormat="0" applyFill="0" applyBorder="0" applyAlignment="0" applyProtection="0"/>
    <xf numFmtId="205" fontId="58" fillId="0" borderId="0"/>
    <xf numFmtId="0" fontId="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38" fillId="0" borderId="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00" fontId="44" fillId="0" borderId="0" applyFill="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0"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205" fontId="58" fillId="0" borderId="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46" fillId="0" borderId="0">
      <alignment vertical="top"/>
    </xf>
    <xf numFmtId="0" fontId="14" fillId="0" borderId="0"/>
    <xf numFmtId="0" fontId="55" fillId="0" borderId="0"/>
    <xf numFmtId="0" fontId="4" fillId="0" borderId="0"/>
    <xf numFmtId="0" fontId="14"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9" fontId="1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58" fillId="0" borderId="0"/>
    <xf numFmtId="0" fontId="4" fillId="0" borderId="0"/>
    <xf numFmtId="0" fontId="1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184"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55" fillId="0" borderId="0"/>
    <xf numFmtId="0" fontId="4" fillId="0" borderId="0"/>
    <xf numFmtId="0" fontId="14" fillId="0" borderId="0"/>
    <xf numFmtId="0" fontId="4" fillId="0" borderId="0"/>
    <xf numFmtId="0" fontId="6" fillId="0" borderId="0" applyNumberFormat="0" applyFill="0" applyBorder="0" applyAlignment="0" applyProtection="0"/>
    <xf numFmtId="0" fontId="4" fillId="0" borderId="0"/>
    <xf numFmtId="0" fontId="14" fillId="0" borderId="0"/>
    <xf numFmtId="0" fontId="4" fillId="0" borderId="0"/>
    <xf numFmtId="0" fontId="14" fillId="0" borderId="0"/>
    <xf numFmtId="0" fontId="4"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4" fillId="0" borderId="0"/>
    <xf numFmtId="0" fontId="4" fillId="0" borderId="0"/>
    <xf numFmtId="184" fontId="17"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178" fontId="58"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184" fontId="14" fillId="0" borderId="0"/>
    <xf numFmtId="178" fontId="58" fillId="0" borderId="0"/>
    <xf numFmtId="0" fontId="4" fillId="0" borderId="0"/>
    <xf numFmtId="0" fontId="55" fillId="0" borderId="0"/>
    <xf numFmtId="0" fontId="9" fillId="0" borderId="0"/>
    <xf numFmtId="0" fontId="4" fillId="0" borderId="0"/>
    <xf numFmtId="213" fontId="58"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180" fontId="45" fillId="0" borderId="0"/>
    <xf numFmtId="0" fontId="9" fillId="0" borderId="0"/>
    <xf numFmtId="0" fontId="9" fillId="0" borderId="0"/>
    <xf numFmtId="0" fontId="9" fillId="0" borderId="0"/>
    <xf numFmtId="0" fontId="58"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9" fillId="0" borderId="0"/>
    <xf numFmtId="184"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184" fontId="17" fillId="0" borderId="0"/>
    <xf numFmtId="0" fontId="58" fillId="0" borderId="0"/>
    <xf numFmtId="0" fontId="14"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170" fontId="58"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184" fontId="9" fillId="0" borderId="0"/>
    <xf numFmtId="184" fontId="17" fillId="0" borderId="0"/>
    <xf numFmtId="0" fontId="14" fillId="0" borderId="0"/>
    <xf numFmtId="170" fontId="58"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58"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184" fontId="17" fillId="0" borderId="0"/>
    <xf numFmtId="184" fontId="17" fillId="0" borderId="0"/>
    <xf numFmtId="0" fontId="9" fillId="0" borderId="0"/>
    <xf numFmtId="0" fontId="14" fillId="0" borderId="0"/>
    <xf numFmtId="0" fontId="9" fillId="0" borderId="0"/>
    <xf numFmtId="0" fontId="46" fillId="0" borderId="0" applyNumberFormat="0" applyFill="0" applyBorder="0" applyAlignment="0" applyProtection="0"/>
    <xf numFmtId="0" fontId="4" fillId="0" borderId="0"/>
    <xf numFmtId="0" fontId="9" fillId="0" borderId="0"/>
    <xf numFmtId="184" fontId="17" fillId="0" borderId="0"/>
    <xf numFmtId="0" fontId="111" fillId="0" borderId="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4" fontId="17" fillId="0" borderId="0"/>
    <xf numFmtId="0" fontId="9" fillId="0" borderId="0"/>
    <xf numFmtId="0" fontId="14" fillId="0" borderId="0"/>
    <xf numFmtId="0" fontId="14" fillId="0" borderId="0"/>
    <xf numFmtId="0" fontId="14" fillId="0" borderId="0"/>
    <xf numFmtId="0" fontId="14" fillId="0" borderId="0"/>
    <xf numFmtId="0" fontId="17"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14"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7"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7"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80" fontId="17"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5" fillId="0" borderId="0"/>
    <xf numFmtId="0" fontId="9" fillId="0" borderId="0"/>
    <xf numFmtId="0" fontId="14" fillId="0" borderId="0"/>
    <xf numFmtId="0" fontId="14" fillId="0" borderId="0"/>
    <xf numFmtId="0" fontId="14" fillId="0" borderId="0"/>
    <xf numFmtId="0" fontId="9" fillId="0" borderId="0"/>
    <xf numFmtId="184"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45"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184" fontId="14" fillId="0" borderId="0"/>
    <xf numFmtId="184" fontId="14" fillId="0" borderId="0"/>
    <xf numFmtId="0" fontId="4" fillId="0" borderId="0"/>
    <xf numFmtId="0" fontId="4"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184" fontId="17" fillId="0" borderId="0"/>
    <xf numFmtId="0" fontId="17" fillId="0" borderId="0"/>
    <xf numFmtId="0" fontId="6" fillId="0" borderId="0" applyNumberFormat="0" applyFill="0" applyBorder="0" applyAlignment="0" applyProtection="0"/>
    <xf numFmtId="0" fontId="58" fillId="0" borderId="0"/>
    <xf numFmtId="0" fontId="55" fillId="0" borderId="0"/>
    <xf numFmtId="205" fontId="58" fillId="0" borderId="0"/>
    <xf numFmtId="0" fontId="9" fillId="0" borderId="0"/>
    <xf numFmtId="0" fontId="14" fillId="0" borderId="0"/>
    <xf numFmtId="0" fontId="14" fillId="0" borderId="0"/>
    <xf numFmtId="264" fontId="228" fillId="0" borderId="0" applyFill="0"/>
    <xf numFmtId="180" fontId="17" fillId="0" borderId="0"/>
    <xf numFmtId="0" fontId="4" fillId="0" borderId="0"/>
    <xf numFmtId="0" fontId="9" fillId="0" borderId="0"/>
    <xf numFmtId="0" fontId="14" fillId="0" borderId="0"/>
    <xf numFmtId="0" fontId="9" fillId="0" borderId="0"/>
    <xf numFmtId="184" fontId="9" fillId="0" borderId="0"/>
    <xf numFmtId="0" fontId="9" fillId="0" borderId="0"/>
    <xf numFmtId="0" fontId="9"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00" fontId="44" fillId="0" borderId="0" applyFill="0"/>
    <xf numFmtId="0" fontId="4" fillId="0" borderId="0"/>
    <xf numFmtId="0" fontId="9"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107" fillId="0" borderId="0" applyNumberFormat="0" applyFill="0" applyBorder="0" applyAlignment="0" applyProtection="0"/>
    <xf numFmtId="0" fontId="46" fillId="0" borderId="0" applyNumberFormat="0" applyFill="0" applyBorder="0" applyAlignment="0" applyProtection="0"/>
    <xf numFmtId="200" fontId="44" fillId="0" borderId="0" applyFill="0"/>
    <xf numFmtId="0" fontId="9" fillId="0" borderId="0"/>
    <xf numFmtId="0" fontId="14" fillId="0" borderId="0"/>
    <xf numFmtId="9" fontId="4" fillId="0" borderId="0" applyFont="0" applyFill="0" applyBorder="0" applyAlignment="0" applyProtection="0"/>
    <xf numFmtId="0" fontId="9" fillId="0" borderId="0"/>
    <xf numFmtId="0" fontId="9" fillId="0" borderId="0"/>
    <xf numFmtId="0" fontId="14" fillId="0" borderId="0"/>
    <xf numFmtId="200" fontId="44" fillId="0" borderId="0" applyFill="0"/>
    <xf numFmtId="0" fontId="9" fillId="0" borderId="0"/>
    <xf numFmtId="0" fontId="14" fillId="0" borderId="0"/>
    <xf numFmtId="9"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200" fontId="44" fillId="0" borderId="0" applyFill="0"/>
    <xf numFmtId="0" fontId="9" fillId="0" borderId="0"/>
    <xf numFmtId="0" fontId="14" fillId="0" borderId="0"/>
    <xf numFmtId="9" fontId="5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205" fontId="58" fillId="0" borderId="0"/>
    <xf numFmtId="0" fontId="9" fillId="0" borderId="0"/>
    <xf numFmtId="0" fontId="9" fillId="0" borderId="0"/>
    <xf numFmtId="0" fontId="229" fillId="0" borderId="0"/>
    <xf numFmtId="0" fontId="4"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14" fillId="0" borderId="0"/>
    <xf numFmtId="0" fontId="4" fillId="0" borderId="0"/>
    <xf numFmtId="0" fontId="4" fillId="0" borderId="0"/>
    <xf numFmtId="0" fontId="14" fillId="0" borderId="0"/>
    <xf numFmtId="0" fontId="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70" fontId="58" fillId="0" borderId="0"/>
    <xf numFmtId="0" fontId="9" fillId="0" borderId="0"/>
    <xf numFmtId="0" fontId="9" fillId="0" borderId="0"/>
    <xf numFmtId="170" fontId="58" fillId="0" borderId="0"/>
    <xf numFmtId="170" fontId="5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180" fontId="9" fillId="0" borderId="0"/>
    <xf numFmtId="0" fontId="9" fillId="0" borderId="0"/>
    <xf numFmtId="0" fontId="9" fillId="0" borderId="0"/>
    <xf numFmtId="0" fontId="14" fillId="0" borderId="0"/>
    <xf numFmtId="0" fontId="9" fillId="0" borderId="0"/>
    <xf numFmtId="170" fontId="58"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4" fontId="14" fillId="0" borderId="0"/>
    <xf numFmtId="184" fontId="14" fillId="0" borderId="0"/>
    <xf numFmtId="0" fontId="14" fillId="0" borderId="0"/>
    <xf numFmtId="184" fontId="14" fillId="0" borderId="0"/>
    <xf numFmtId="170" fontId="58" fillId="0" borderId="0"/>
    <xf numFmtId="170" fontId="58" fillId="0" borderId="0"/>
    <xf numFmtId="170" fontId="58" fillId="0" borderId="0"/>
    <xf numFmtId="199" fontId="58" fillId="0" borderId="0"/>
    <xf numFmtId="170" fontId="58" fillId="0" borderId="0"/>
    <xf numFmtId="199" fontId="58" fillId="0" borderId="0"/>
    <xf numFmtId="14" fontId="9" fillId="0" borderId="0" applyProtection="0">
      <alignment vertical="center"/>
    </xf>
    <xf numFmtId="184" fontId="14" fillId="0" borderId="0"/>
    <xf numFmtId="184" fontId="14" fillId="0" borderId="0"/>
    <xf numFmtId="184" fontId="14" fillId="0" borderId="0"/>
    <xf numFmtId="178" fontId="58"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81" fillId="0" borderId="0" applyNumberFormat="0" applyFont="0" applyFill="0" applyBorder="0" applyAlignment="0" applyProtection="0">
      <alignment horizontal="left" vertical="top"/>
    </xf>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0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0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111"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184"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0" fontId="6" fillId="0" borderId="0" applyNumberFormat="0" applyFill="0" applyBorder="0" applyAlignment="0" applyProtection="0"/>
    <xf numFmtId="184"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133" fillId="0" borderId="0" applyNumberFormat="0" applyFont="0" applyFill="0" applyBorder="0" applyAlignment="0" applyProtection="0">
      <alignment horizontal="left" indent="1"/>
    </xf>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4"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58" fillId="0" borderId="0"/>
    <xf numFmtId="0" fontId="6" fillId="0" borderId="0" applyNumberFormat="0" applyFill="0" applyBorder="0" applyAlignment="0" applyProtection="0"/>
    <xf numFmtId="0" fontId="9" fillId="0" borderId="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09" fillId="0" borderId="0"/>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0" fontId="9" fillId="0" borderId="0"/>
    <xf numFmtId="0" fontId="9" fillId="0" borderId="0"/>
    <xf numFmtId="0" fontId="9" fillId="0" borderId="0"/>
    <xf numFmtId="184" fontId="9" fillId="0" borderId="0"/>
    <xf numFmtId="0" fontId="9" fillId="0" borderId="0"/>
    <xf numFmtId="0" fontId="61" fillId="0" borderId="0"/>
    <xf numFmtId="178" fontId="58" fillId="0" borderId="0"/>
    <xf numFmtId="178" fontId="58" fillId="0" borderId="0"/>
    <xf numFmtId="180" fontId="111"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180" fontId="111" fillId="0" borderId="0"/>
    <xf numFmtId="0" fontId="9" fillId="0" borderId="0"/>
    <xf numFmtId="0" fontId="4" fillId="0" borderId="0"/>
    <xf numFmtId="184" fontId="9" fillId="0" borderId="0"/>
    <xf numFmtId="0" fontId="9" fillId="0" borderId="0"/>
    <xf numFmtId="0" fontId="4" fillId="0" borderId="0"/>
    <xf numFmtId="0" fontId="4" fillId="0" borderId="0"/>
    <xf numFmtId="0" fontId="9" fillId="0" borderId="0"/>
    <xf numFmtId="0" fontId="4" fillId="0" borderId="0"/>
    <xf numFmtId="0" fontId="9" fillId="0" borderId="0"/>
    <xf numFmtId="184" fontId="14" fillId="0" borderId="0"/>
    <xf numFmtId="0" fontId="9" fillId="0" borderId="0"/>
    <xf numFmtId="184" fontId="14" fillId="0" borderId="0"/>
    <xf numFmtId="184"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45"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212" fillId="0" borderId="0"/>
    <xf numFmtId="0" fontId="46" fillId="0" borderId="0">
      <alignment vertical="top"/>
    </xf>
    <xf numFmtId="0" fontId="9" fillId="0" borderId="0"/>
    <xf numFmtId="0" fontId="14" fillId="0" borderId="0"/>
    <xf numFmtId="0" fontId="212" fillId="0" borderId="0"/>
    <xf numFmtId="184"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4" fillId="0" borderId="0"/>
    <xf numFmtId="0" fontId="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17"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4" fillId="0" borderId="0"/>
    <xf numFmtId="0" fontId="4" fillId="0" borderId="0"/>
    <xf numFmtId="0" fontId="46" fillId="0" borderId="0" applyNumberFormat="0" applyFill="0" applyBorder="0" applyAlignment="0" applyProtection="0"/>
    <xf numFmtId="0" fontId="4"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4" fillId="0" borderId="0"/>
    <xf numFmtId="0" fontId="58" fillId="0" borderId="0"/>
    <xf numFmtId="0" fontId="4" fillId="0" borderId="0"/>
    <xf numFmtId="0" fontId="14" fillId="0" borderId="0"/>
    <xf numFmtId="0" fontId="4" fillId="0" borderId="0"/>
    <xf numFmtId="0" fontId="1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14" fillId="0" borderId="0"/>
    <xf numFmtId="0" fontId="4" fillId="0" borderId="0"/>
    <xf numFmtId="0" fontId="14" fillId="0" borderId="0"/>
    <xf numFmtId="0" fontId="14" fillId="0" borderId="0"/>
    <xf numFmtId="0" fontId="14" fillId="0" borderId="0"/>
    <xf numFmtId="0" fontId="55" fillId="0" borderId="0"/>
    <xf numFmtId="0" fontId="55" fillId="0" borderId="0"/>
    <xf numFmtId="0" fontId="55" fillId="0" borderId="0"/>
    <xf numFmtId="0" fontId="9" fillId="0" borderId="0"/>
    <xf numFmtId="0" fontId="9" fillId="0" borderId="0"/>
    <xf numFmtId="0" fontId="9" fillId="0" borderId="0"/>
    <xf numFmtId="184" fontId="4" fillId="0" borderId="0"/>
    <xf numFmtId="0" fontId="55" fillId="0" borderId="0"/>
    <xf numFmtId="0" fontId="14"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55"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184" fontId="4" fillId="0" borderId="0"/>
    <xf numFmtId="0" fontId="4" fillId="0" borderId="0"/>
    <xf numFmtId="0" fontId="9" fillId="0" borderId="0"/>
    <xf numFmtId="0" fontId="9" fillId="0" borderId="0"/>
    <xf numFmtId="0" fontId="9" fillId="0" borderId="0"/>
    <xf numFmtId="184" fontId="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55"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55" fillId="0" borderId="0"/>
    <xf numFmtId="0" fontId="55" fillId="0" borderId="0"/>
    <xf numFmtId="184" fontId="4" fillId="0" borderId="0"/>
    <xf numFmtId="0" fontId="9" fillId="0" borderId="0"/>
    <xf numFmtId="184" fontId="4"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184" fontId="4" fillId="0" borderId="0"/>
    <xf numFmtId="0" fontId="14" fillId="0" borderId="0"/>
    <xf numFmtId="0" fontId="9" fillId="0" borderId="0"/>
    <xf numFmtId="0" fontId="4" fillId="0" borderId="0"/>
    <xf numFmtId="0" fontId="4" fillId="0" borderId="0"/>
    <xf numFmtId="0" fontId="4" fillId="0" borderId="0"/>
    <xf numFmtId="229" fontId="17" fillId="0" borderId="0" applyFill="0" applyBorder="0" applyAlignment="0" applyProtection="0">
      <alignment horizontal="right"/>
    </xf>
    <xf numFmtId="0" fontId="14" fillId="0" borderId="0"/>
    <xf numFmtId="0" fontId="14" fillId="0" borderId="0"/>
    <xf numFmtId="273" fontId="17" fillId="0" borderId="0" applyFill="0" applyBorder="0" applyAlignment="0" applyProtection="0"/>
    <xf numFmtId="229" fontId="17" fillId="0" borderId="0" applyFill="0" applyBorder="0" applyProtection="0">
      <alignment horizontal="right"/>
    </xf>
    <xf numFmtId="274" fontId="174" fillId="0" borderId="0"/>
    <xf numFmtId="174" fontId="53" fillId="0" borderId="0"/>
    <xf numFmtId="0" fontId="217" fillId="0" borderId="0"/>
    <xf numFmtId="269" fontId="174" fillId="0" borderId="0">
      <alignment horizontal="right"/>
    </xf>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0" fontId="14" fillId="0" borderId="0"/>
    <xf numFmtId="0" fontId="9" fillId="0" borderId="0"/>
    <xf numFmtId="0" fontId="9" fillId="0" borderId="0"/>
    <xf numFmtId="184" fontId="45" fillId="69" borderId="63" applyNumberFormat="0" applyFont="0" applyAlignment="0" applyProtection="0"/>
    <xf numFmtId="0" fontId="9"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14" fillId="0" borderId="0"/>
    <xf numFmtId="0" fontId="9" fillId="0" borderId="0"/>
    <xf numFmtId="0" fontId="9" fillId="0" borderId="0"/>
    <xf numFmtId="0" fontId="9" fillId="69" borderId="63" applyNumberFormat="0" applyFont="0" applyAlignment="0" applyProtection="0"/>
    <xf numFmtId="0" fontId="14" fillId="0" borderId="0"/>
    <xf numFmtId="0" fontId="4" fillId="35" borderId="56" applyNumberFormat="0" applyFon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06" fillId="107" borderId="63" applyNumberFormat="0" applyAlignment="0" applyProtection="0"/>
    <xf numFmtId="0" fontId="4" fillId="35" borderId="56" applyNumberFormat="0" applyFont="0" applyAlignment="0" applyProtection="0"/>
    <xf numFmtId="0" fontId="4" fillId="35" borderId="56" applyNumberFormat="0" applyFont="0" applyAlignment="0" applyProtection="0"/>
    <xf numFmtId="0" fontId="58" fillId="69" borderId="63" applyNumberFormat="0" applyFont="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184" fontId="45" fillId="69" borderId="63" applyNumberFormat="0" applyFont="0" applyAlignment="0" applyProtection="0"/>
    <xf numFmtId="0" fontId="4" fillId="35" borderId="56" applyNumberFormat="0" applyFont="0" applyAlignment="0" applyProtection="0"/>
    <xf numFmtId="0" fontId="4" fillId="35" borderId="56" applyNumberFormat="0" applyFont="0" applyAlignment="0" applyProtection="0"/>
    <xf numFmtId="0" fontId="9" fillId="0" borderId="0"/>
    <xf numFmtId="0" fontId="9" fillId="0" borderId="0"/>
    <xf numFmtId="0" fontId="14" fillId="0" borderId="0"/>
    <xf numFmtId="0" fontId="4" fillId="35" borderId="56"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275" fontId="61"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9" fillId="0" borderId="0"/>
    <xf numFmtId="184"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9" fillId="69" borderId="63" applyNumberFormat="0" applyFont="0" applyAlignment="0" applyProtection="0"/>
    <xf numFmtId="0" fontId="4" fillId="35" borderId="56" applyNumberFormat="0" applyFont="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69" borderId="63" applyNumberFormat="0" applyFont="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260" fontId="111" fillId="0" borderId="0" applyFont="0" applyFill="0" applyBorder="0" applyAlignment="0" applyProtection="0"/>
    <xf numFmtId="0" fontId="14" fillId="0" borderId="0"/>
    <xf numFmtId="260" fontId="111"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43" fontId="9" fillId="0" borderId="0"/>
    <xf numFmtId="4" fontId="17" fillId="0" borderId="0" applyFont="0" applyFill="0" applyBorder="0" applyAlignment="0" applyProtection="0">
      <alignment horizontal="left"/>
    </xf>
    <xf numFmtId="4" fontId="106" fillId="0" borderId="0" applyFill="0" applyBorder="0" applyAlignment="0" applyProtection="0"/>
    <xf numFmtId="0" fontId="14" fillId="0" borderId="0"/>
    <xf numFmtId="245"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73" fillId="117" borderId="62" applyNumberFormat="0" applyAlignment="0" applyProtection="0"/>
    <xf numFmtId="0" fontId="73" fillId="59" borderId="62" applyNumberFormat="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73" fillId="59" borderId="62" applyNumberFormat="0" applyAlignment="0" applyProtection="0"/>
    <xf numFmtId="0" fontId="14" fillId="0" borderId="0"/>
    <xf numFmtId="0" fontId="14" fillId="0" borderId="0"/>
    <xf numFmtId="0" fontId="14" fillId="0" borderId="0"/>
    <xf numFmtId="0" fontId="73" fillId="95" borderId="62" applyNumberFormat="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73" fillId="59" borderId="62" applyNumberFormat="0" applyAlignment="0" applyProtection="0"/>
    <xf numFmtId="0" fontId="14" fillId="0" borderId="0"/>
    <xf numFmtId="0" fontId="14" fillId="0" borderId="0"/>
    <xf numFmtId="0" fontId="14" fillId="0" borderId="0"/>
    <xf numFmtId="0" fontId="9" fillId="0" borderId="0"/>
    <xf numFmtId="0" fontId="14" fillId="0" borderId="0"/>
    <xf numFmtId="0" fontId="73" fillId="59" borderId="62" applyNumberFormat="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184" fontId="172" fillId="59" borderId="62"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72" fillId="59" borderId="62"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0" fontId="9" fillId="0" borderId="0" applyFont="0" applyFill="0" applyBorder="0" applyAlignment="0" applyProtection="0"/>
    <xf numFmtId="10"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0" fontId="14" fillId="0" borderId="0"/>
    <xf numFmtId="0" fontId="9" fillId="0" borderId="0"/>
    <xf numFmtId="0" fontId="9" fillId="0" borderId="0"/>
    <xf numFmtId="9" fontId="14" fillId="0" borderId="0" applyFont="0" applyFill="0" applyBorder="0" applyAlignment="0" applyProtection="0"/>
    <xf numFmtId="0" fontId="14" fillId="0" borderId="0"/>
    <xf numFmtId="0" fontId="9" fillId="0" borderId="0"/>
    <xf numFmtId="9" fontId="67"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0" fontId="1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 fillId="0" borderId="0" applyFont="0" applyFill="0" applyBorder="0" applyAlignment="0" applyProtection="0"/>
    <xf numFmtId="9" fontId="9" fillId="0" borderId="0" applyFont="0" applyFill="0" applyBorder="0" applyAlignment="0" applyProtection="0"/>
    <xf numFmtId="9" fontId="6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180" fontId="209" fillId="0" borderId="0">
      <alignment horizontal="left" wrapText="1"/>
    </xf>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5"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261" fontId="106" fillId="0" borderId="0" applyFill="0" applyBorder="0" applyAlignment="0" applyProtection="0"/>
    <xf numFmtId="250" fontId="150" fillId="0" borderId="0">
      <protection locked="0"/>
    </xf>
    <xf numFmtId="0" fontId="14" fillId="0" borderId="0"/>
    <xf numFmtId="0" fontId="9" fillId="0" borderId="0"/>
    <xf numFmtId="276" fontId="9" fillId="0" borderId="0" applyFont="0" applyFill="0" applyBorder="0" applyAlignment="0" applyProtection="0"/>
    <xf numFmtId="250" fontId="115" fillId="0" borderId="0">
      <protection locked="0"/>
    </xf>
    <xf numFmtId="250" fontId="150" fillId="0" borderId="0">
      <protection locked="0"/>
    </xf>
    <xf numFmtId="232" fontId="17" fillId="0" borderId="0" applyFill="0" applyBorder="0" applyAlignment="0">
      <alignment horizontal="centerContinuous"/>
    </xf>
    <xf numFmtId="182" fontId="179" fillId="0" borderId="0"/>
    <xf numFmtId="0" fontId="9" fillId="0" borderId="0"/>
    <xf numFmtId="0" fontId="9" fillId="0" borderId="0"/>
    <xf numFmtId="0" fontId="9" fillId="0" borderId="0"/>
    <xf numFmtId="0" fontId="42" fillId="0" borderId="0" applyNumberFormat="0" applyFont="0" applyFill="0" applyBorder="0" applyAlignment="0" applyProtection="0">
      <alignment horizontal="left"/>
    </xf>
    <xf numFmtId="0" fontId="14" fillId="0" borderId="0"/>
    <xf numFmtId="0" fontId="193" fillId="0" borderId="85">
      <alignment horizontal="center"/>
    </xf>
    <xf numFmtId="0" fontId="42" fillId="128" borderId="0" applyNumberFormat="0" applyFont="0" applyBorder="0" applyAlignment="0" applyProtection="0"/>
    <xf numFmtId="0" fontId="111" fillId="0" borderId="0"/>
    <xf numFmtId="0" fontId="111" fillId="0" borderId="0"/>
    <xf numFmtId="180" fontId="111" fillId="0" borderId="0"/>
    <xf numFmtId="235" fontId="115" fillId="0" borderId="0">
      <protection locked="0"/>
    </xf>
    <xf numFmtId="234" fontId="150" fillId="0" borderId="0">
      <protection locked="0"/>
    </xf>
    <xf numFmtId="268" fontId="150" fillId="0" borderId="0">
      <protection locked="0"/>
    </xf>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4" fontId="148" fillId="0" borderId="16" applyNumberFormat="0" applyFill="0" applyBorder="0" applyAlignment="0" applyProtection="0">
      <protection hidden="1"/>
    </xf>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0" fontId="14" fillId="0" borderId="0"/>
    <xf numFmtId="0" fontId="9" fillId="0" borderId="0"/>
    <xf numFmtId="0" fontId="9" fillId="0" borderId="0"/>
    <xf numFmtId="0" fontId="9" fillId="0" borderId="0"/>
    <xf numFmtId="4" fontId="136" fillId="92" borderId="71" applyNumberFormat="0" applyProtection="0">
      <alignment vertical="center"/>
    </xf>
    <xf numFmtId="0" fontId="9" fillId="0" borderId="0"/>
    <xf numFmtId="0" fontId="9" fillId="0" borderId="0"/>
    <xf numFmtId="0" fontId="136" fillId="93" borderId="71" applyNumberFormat="0" applyProtection="0">
      <alignment vertical="center"/>
    </xf>
    <xf numFmtId="4" fontId="195" fillId="92" borderId="71" applyNumberFormat="0" applyProtection="0">
      <alignment vertical="center"/>
    </xf>
    <xf numFmtId="0" fontId="9" fillId="0" borderId="0"/>
    <xf numFmtId="0" fontId="9" fillId="0" borderId="0"/>
    <xf numFmtId="0" fontId="195" fillId="93" borderId="71" applyNumberFormat="0" applyProtection="0">
      <alignment vertical="center"/>
    </xf>
    <xf numFmtId="4" fontId="154" fillId="0" borderId="0" applyNumberFormat="0" applyProtection="0">
      <alignment horizontal="left" vertical="center" indent="1"/>
    </xf>
    <xf numFmtId="0" fontId="14" fillId="0" borderId="0"/>
    <xf numFmtId="0" fontId="9" fillId="0" borderId="0"/>
    <xf numFmtId="0" fontId="9" fillId="0" borderId="0"/>
    <xf numFmtId="0" fontId="154" fillId="0" borderId="0" applyNumberFormat="0" applyProtection="0">
      <alignment horizontal="left" vertical="center" indent="1"/>
    </xf>
    <xf numFmtId="0" fontId="14" fillId="0" borderId="0"/>
    <xf numFmtId="0" fontId="9" fillId="0" borderId="0"/>
    <xf numFmtId="0" fontId="9" fillId="0" borderId="0"/>
    <xf numFmtId="0" fontId="9" fillId="0" borderId="0"/>
    <xf numFmtId="4" fontId="184" fillId="118" borderId="71" applyNumberFormat="0" applyProtection="0">
      <alignment horizontal="left" vertical="center" indent="1"/>
    </xf>
    <xf numFmtId="0" fontId="14" fillId="0" borderId="0"/>
    <xf numFmtId="0" fontId="9" fillId="0" borderId="0"/>
    <xf numFmtId="0" fontId="184" fillId="111" borderId="71" applyNumberFormat="0" applyProtection="0">
      <alignment horizontal="left" vertical="center" indent="1"/>
    </xf>
    <xf numFmtId="4" fontId="232" fillId="52" borderId="71" applyNumberFormat="0" applyProtection="0">
      <alignment vertical="center"/>
    </xf>
    <xf numFmtId="0" fontId="232" fillId="58" borderId="71" applyNumberFormat="0" applyProtection="0">
      <alignment vertical="center"/>
    </xf>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4" fontId="61" fillId="80" borderId="71" applyNumberFormat="0" applyProtection="0">
      <alignment vertical="center"/>
    </xf>
    <xf numFmtId="0" fontId="61" fillId="114"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232" fillId="126" borderId="71" applyNumberFormat="0" applyProtection="0">
      <alignment vertical="center"/>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 fontId="151" fillId="129" borderId="71" applyNumberFormat="0" applyProtection="0">
      <alignment horizontal="left" vertical="center" indent="1"/>
    </xf>
    <xf numFmtId="0" fontId="14" fillId="0" borderId="0"/>
    <xf numFmtId="0" fontId="9" fillId="0" borderId="0"/>
    <xf numFmtId="0" fontId="9" fillId="0" borderId="0"/>
    <xf numFmtId="0" fontId="151" fillId="124" borderId="71" applyNumberFormat="0" applyProtection="0">
      <alignment horizontal="left" vertical="center" indent="1"/>
    </xf>
    <xf numFmtId="4" fontId="151" fillId="125" borderId="71" applyNumberFormat="0" applyProtection="0">
      <alignment horizontal="left" vertical="center" indent="1"/>
    </xf>
    <xf numFmtId="0" fontId="9" fillId="0" borderId="0"/>
    <xf numFmtId="0" fontId="151" fillId="37" borderId="71" applyNumberFormat="0" applyProtection="0">
      <alignment horizontal="left" vertical="center" indent="1"/>
    </xf>
    <xf numFmtId="4" fontId="140" fillId="67" borderId="71" applyNumberFormat="0" applyProtection="0">
      <alignment vertical="center"/>
    </xf>
    <xf numFmtId="0" fontId="14" fillId="0" borderId="0"/>
    <xf numFmtId="0" fontId="9" fillId="0" borderId="0"/>
    <xf numFmtId="0" fontId="9" fillId="0" borderId="0"/>
    <xf numFmtId="0" fontId="140" fillId="101" borderId="71" applyNumberFormat="0" applyProtection="0">
      <alignment vertical="center"/>
    </xf>
    <xf numFmtId="4" fontId="189" fillId="95" borderId="71" applyNumberFormat="0" applyProtection="0">
      <alignment horizontal="left" vertical="center" indent="1"/>
    </xf>
    <xf numFmtId="0" fontId="189" fillId="100" borderId="71" applyNumberFormat="0" applyProtection="0">
      <alignment horizontal="left" vertical="center" indent="1"/>
    </xf>
    <xf numFmtId="4" fontId="139" fillId="125" borderId="71" applyNumberFormat="0" applyProtection="0">
      <alignment horizontal="left" vertical="center" indent="1"/>
    </xf>
    <xf numFmtId="0" fontId="14" fillId="0" borderId="0"/>
    <xf numFmtId="0" fontId="9" fillId="0" borderId="0"/>
    <xf numFmtId="0" fontId="139" fillId="37" borderId="71" applyNumberFormat="0" applyProtection="0">
      <alignment horizontal="left" vertical="center" indent="1"/>
    </xf>
    <xf numFmtId="0" fontId="9" fillId="0" borderId="0"/>
    <xf numFmtId="0" fontId="9" fillId="0" borderId="0"/>
    <xf numFmtId="0" fontId="171" fillId="111" borderId="71" applyNumberFormat="0" applyProtection="0">
      <alignment horizontal="left" vertical="center" indent="1"/>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4" fontId="240" fillId="95" borderId="71" applyNumberFormat="0" applyProtection="0">
      <alignment vertical="center"/>
    </xf>
    <xf numFmtId="0" fontId="14" fillId="0" borderId="0"/>
    <xf numFmtId="0" fontId="9" fillId="0" borderId="0"/>
    <xf numFmtId="0" fontId="9" fillId="0" borderId="0"/>
    <xf numFmtId="0" fontId="240" fillId="100" borderId="71" applyNumberFormat="0" applyProtection="0">
      <alignment vertical="center"/>
    </xf>
    <xf numFmtId="4" fontId="149" fillId="95" borderId="71" applyNumberFormat="0" applyProtection="0">
      <alignment vertical="center"/>
    </xf>
    <xf numFmtId="0" fontId="14" fillId="0" borderId="0"/>
    <xf numFmtId="0" fontId="9" fillId="0" borderId="0"/>
    <xf numFmtId="0" fontId="149" fillId="100" borderId="71" applyNumberFormat="0" applyProtection="0">
      <alignment vertical="center"/>
    </xf>
    <xf numFmtId="0" fontId="14" fillId="0" borderId="0"/>
    <xf numFmtId="0" fontId="9" fillId="0" borderId="0"/>
    <xf numFmtId="0" fontId="151" fillId="37" borderId="71" applyNumberFormat="0" applyProtection="0">
      <alignment horizontal="left" vertical="center" indent="1"/>
    </xf>
    <xf numFmtId="0" fontId="9" fillId="0" borderId="0"/>
    <xf numFmtId="0" fontId="9" fillId="0" borderId="0"/>
    <xf numFmtId="0" fontId="9" fillId="0" borderId="0"/>
    <xf numFmtId="4" fontId="241" fillId="95" borderId="71" applyNumberFormat="0" applyProtection="0">
      <alignment vertical="center"/>
    </xf>
    <xf numFmtId="0" fontId="14" fillId="0" borderId="0"/>
    <xf numFmtId="0" fontId="9" fillId="0" borderId="0"/>
    <xf numFmtId="0" fontId="9" fillId="0" borderId="0"/>
    <xf numFmtId="0" fontId="14" fillId="0" borderId="0"/>
    <xf numFmtId="0" fontId="241" fillId="100" borderId="71" applyNumberFormat="0" applyProtection="0">
      <alignment vertical="center"/>
    </xf>
    <xf numFmtId="0" fontId="14" fillId="0" borderId="0"/>
    <xf numFmtId="0" fontId="9" fillId="0" borderId="0"/>
    <xf numFmtId="0" fontId="156" fillId="100" borderId="71" applyNumberFormat="0" applyProtection="0">
      <alignment vertical="center"/>
    </xf>
    <xf numFmtId="4" fontId="67" fillId="0" borderId="0" applyNumberFormat="0" applyProtection="0">
      <alignment horizontal="left" vertical="center" indent="1"/>
    </xf>
    <xf numFmtId="0" fontId="14" fillId="0" borderId="0"/>
    <xf numFmtId="0" fontId="9" fillId="0" borderId="0"/>
    <xf numFmtId="0" fontId="67" fillId="0" borderId="0" applyNumberFormat="0" applyProtection="0">
      <alignment horizontal="left" vertical="center" indent="1"/>
    </xf>
    <xf numFmtId="0" fontId="122" fillId="100" borderId="71" applyNumberFormat="0" applyProtection="0">
      <alignment vertical="center"/>
    </xf>
    <xf numFmtId="4" fontId="163" fillId="67" borderId="71" applyNumberFormat="0" applyProtection="0">
      <alignment horizontal="left" indent="1"/>
    </xf>
    <xf numFmtId="0" fontId="9" fillId="0" borderId="0"/>
    <xf numFmtId="0" fontId="163" fillId="101" borderId="71" applyNumberFormat="0" applyProtection="0">
      <alignment horizontal="left" indent="1"/>
    </xf>
    <xf numFmtId="4" fontId="239" fillId="95" borderId="71" applyNumberFormat="0" applyProtection="0">
      <alignment vertical="center"/>
    </xf>
    <xf numFmtId="0" fontId="14" fillId="0" borderId="0"/>
    <xf numFmtId="0" fontId="9" fillId="0" borderId="0"/>
    <xf numFmtId="0" fontId="9" fillId="0" borderId="0"/>
    <xf numFmtId="0" fontId="9" fillId="0" borderId="0"/>
    <xf numFmtId="0" fontId="239" fillId="100" borderId="71" applyNumberFormat="0" applyProtection="0">
      <alignment vertical="center"/>
    </xf>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202" fontId="9" fillId="0" borderId="0">
      <protection locked="0"/>
    </xf>
    <xf numFmtId="38" fontId="42" fillId="0" borderId="0" applyFont="0" applyFill="0" applyBorder="0" applyAlignment="0" applyProtection="0"/>
    <xf numFmtId="40" fontId="42" fillId="0" borderId="0" applyFont="0" applyFill="0" applyBorder="0" applyAlignment="0" applyProtection="0"/>
    <xf numFmtId="0" fontId="14" fillId="0" borderId="0"/>
    <xf numFmtId="0" fontId="9" fillId="0" borderId="0"/>
    <xf numFmtId="0" fontId="9" fillId="0" borderId="0"/>
    <xf numFmtId="0" fontId="9" fillId="0" borderId="0"/>
    <xf numFmtId="0" fontId="127" fillId="0" borderId="0" applyNumberFormat="0" applyFill="0" applyBorder="0" applyAlignment="0" applyProtection="0"/>
    <xf numFmtId="184" fontId="127" fillId="0" borderId="0" applyNumberFormat="0" applyFill="0" applyBorder="0" applyAlignment="0" applyProtection="0"/>
    <xf numFmtId="0" fontId="127" fillId="0" borderId="0" applyNumberFormat="0" applyFill="0" applyBorder="0" applyAlignment="0" applyProtection="0"/>
    <xf numFmtId="0" fontId="14" fillId="0" borderId="0"/>
    <xf numFmtId="0" fontId="9" fillId="0" borderId="0"/>
    <xf numFmtId="0" fontId="14" fillId="0" borderId="0"/>
    <xf numFmtId="0" fontId="9" fillId="0" borderId="0"/>
    <xf numFmtId="169" fontId="242" fillId="0" borderId="88"/>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9" fillId="0" borderId="0"/>
    <xf numFmtId="184" fontId="9" fillId="0" borderId="0"/>
    <xf numFmtId="0" fontId="9" fillId="0" borderId="0"/>
    <xf numFmtId="0" fontId="14" fillId="0" borderId="0"/>
    <xf numFmtId="0" fontId="9" fillId="0" borderId="0"/>
    <xf numFmtId="184" fontId="9" fillId="0" borderId="0"/>
    <xf numFmtId="184" fontId="9" fillId="0" borderId="0"/>
    <xf numFmtId="0" fontId="9" fillId="0" borderId="0"/>
    <xf numFmtId="0" fontId="9" fillId="0" borderId="0"/>
    <xf numFmtId="0" fontId="9" fillId="0" borderId="0"/>
    <xf numFmtId="14" fontId="44" fillId="0" borderId="0" applyProtection="0">
      <alignment vertical="center"/>
    </xf>
    <xf numFmtId="0" fontId="9" fillId="0" borderId="0"/>
    <xf numFmtId="0" fontId="9" fillId="0" borderId="0"/>
    <xf numFmtId="39" fontId="44" fillId="0" borderId="0"/>
    <xf numFmtId="0" fontId="14" fillId="0" borderId="0"/>
    <xf numFmtId="0" fontId="14" fillId="0" borderId="0"/>
    <xf numFmtId="0" fontId="9" fillId="0" borderId="0"/>
    <xf numFmtId="0" fontId="9" fillId="0" borderId="0"/>
    <xf numFmtId="0" fontId="9" fillId="0" borderId="0"/>
    <xf numFmtId="0" fontId="9" fillId="0" borderId="0"/>
    <xf numFmtId="14" fontId="228" fillId="0" borderId="0" applyProtection="0">
      <alignment vertical="center"/>
    </xf>
    <xf numFmtId="14" fontId="44" fillId="0" borderId="0" applyProtection="0">
      <alignment vertical="center"/>
    </xf>
    <xf numFmtId="0" fontId="9" fillId="0" borderId="0"/>
    <xf numFmtId="0" fontId="14" fillId="0" borderId="0"/>
    <xf numFmtId="0" fontId="9" fillId="0" borderId="0"/>
    <xf numFmtId="0" fontId="9" fillId="0" borderId="0"/>
    <xf numFmtId="0" fontId="9" fillId="0" borderId="0"/>
    <xf numFmtId="182" fontId="221" fillId="0" borderId="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applyNumberFormat="0"/>
    <xf numFmtId="180" fontId="9" fillId="0" borderId="0" applyNumberFormat="0"/>
    <xf numFmtId="184" fontId="9" fillId="0" borderId="0" applyNumberFormat="0"/>
    <xf numFmtId="180" fontId="9" fillId="0" borderId="0" applyNumberFormat="0"/>
    <xf numFmtId="0" fontId="14" fillId="0" borderId="0"/>
    <xf numFmtId="18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0" fontId="9" fillId="0" borderId="0"/>
    <xf numFmtId="0" fontId="9" fillId="0" borderId="0"/>
    <xf numFmtId="184" fontId="9" fillId="0" borderId="0"/>
    <xf numFmtId="0" fontId="9" fillId="0" borderId="0"/>
    <xf numFmtId="180" fontId="9" fillId="0" borderId="0"/>
    <xf numFmtId="18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21" fontId="17" fillId="0" borderId="0" applyFont="0" applyFill="0" applyBorder="0" applyProtection="0">
      <alignment horizontal="left"/>
    </xf>
    <xf numFmtId="21" fontId="106" fillId="0" borderId="0" applyFill="0" applyBorder="0" applyProtection="0">
      <alignment horizontal="left"/>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0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00"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0"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2" fontId="204" fillId="0" borderId="0">
      <protection locked="0"/>
    </xf>
    <xf numFmtId="2" fontId="121" fillId="0" borderId="0">
      <protection locked="0"/>
    </xf>
    <xf numFmtId="2" fontId="204" fillId="0" borderId="0">
      <protection locked="0"/>
    </xf>
    <xf numFmtId="0" fontId="14" fillId="0" borderId="0"/>
    <xf numFmtId="0" fontId="9" fillId="0" borderId="0"/>
    <xf numFmtId="0" fontId="9" fillId="0" borderId="0"/>
    <xf numFmtId="0" fontId="9" fillId="0" borderId="0"/>
    <xf numFmtId="184" fontId="129" fillId="59" borderId="16"/>
    <xf numFmtId="184" fontId="129" fillId="59" borderId="16"/>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76" fillId="0" borderId="84" applyNumberFormat="0" applyFill="0" applyAlignment="0" applyProtection="0"/>
    <xf numFmtId="0" fontId="9" fillId="0" borderId="0"/>
    <xf numFmtId="184" fontId="76" fillId="0" borderId="64" applyNumberFormat="0" applyFill="0" applyAlignment="0" applyProtection="0"/>
    <xf numFmtId="0" fontId="76" fillId="0" borderId="64" applyNumberFormat="0" applyFill="0" applyAlignment="0" applyProtection="0"/>
    <xf numFmtId="0" fontId="76" fillId="0" borderId="95" applyNumberFormat="0" applyFill="0" applyAlignment="0" applyProtection="0"/>
    <xf numFmtId="0" fontId="76" fillId="0" borderId="6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35" fontId="115" fillId="0" borderId="0">
      <protection locked="0"/>
    </xf>
    <xf numFmtId="222" fontId="115" fillId="0" borderId="0">
      <protection locked="0"/>
    </xf>
    <xf numFmtId="0" fontId="42" fillId="0" borderId="0"/>
    <xf numFmtId="184" fontId="42" fillId="0" borderId="0"/>
    <xf numFmtId="0" fontId="42" fillId="0" borderId="0"/>
    <xf numFmtId="180" fontId="42" fillId="0" borderId="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64" fillId="0" borderId="0" applyNumberFormat="0" applyFill="0" applyBorder="0" applyAlignment="0" applyProtection="0"/>
    <xf numFmtId="0" fontId="14" fillId="0" borderId="0"/>
    <xf numFmtId="0" fontId="9" fillId="0" borderId="0"/>
    <xf numFmtId="0" fontId="14" fillId="0" borderId="0"/>
    <xf numFmtId="0" fontId="64"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64" fillId="0" borderId="0" applyNumberFormat="0" applyFill="0" applyBorder="0" applyAlignment="0" applyProtection="0"/>
    <xf numFmtId="0" fontId="9" fillId="0" borderId="0"/>
    <xf numFmtId="0" fontId="14" fillId="0" borderId="0"/>
    <xf numFmtId="0" fontId="14" fillId="0" borderId="0"/>
    <xf numFmtId="0" fontId="64"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4"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84" fontId="107"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84" fontId="81"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81" fillId="0" borderId="0" applyNumberFormat="0" applyFont="0" applyFill="0" applyBorder="0" applyAlignment="0" applyProtection="0"/>
    <xf numFmtId="184" fontId="81"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184" fontId="81" fillId="0" borderId="0" applyNumberFormat="0" applyFont="0" applyFill="0" applyBorder="0" applyAlignment="0" applyProtection="0">
      <alignment horizontal="left" vertical="top"/>
    </xf>
    <xf numFmtId="0" fontId="81" fillId="0" borderId="0" applyNumberFormat="0" applyFont="0" applyFill="0" applyBorder="0" applyAlignment="0" applyProtection="0">
      <alignment horizontal="left" vertical="top"/>
    </xf>
    <xf numFmtId="180" fontId="218" fillId="0" borderId="0" applyNumberFormat="0" applyFont="0" applyFill="0" applyBorder="0" applyAlignment="0" applyProtection="0">
      <alignment horizontal="center"/>
    </xf>
    <xf numFmtId="184" fontId="17" fillId="0" borderId="0"/>
    <xf numFmtId="0" fontId="209" fillId="0" borderId="0">
      <alignment horizontal="left" wrapText="1"/>
    </xf>
    <xf numFmtId="184" fontId="209" fillId="0" borderId="0">
      <alignment horizontal="left" wrapText="1"/>
    </xf>
    <xf numFmtId="0" fontId="209" fillId="0" borderId="0">
      <alignment horizontal="left" wrapText="1"/>
    </xf>
    <xf numFmtId="0" fontId="133" fillId="0" borderId="8" applyNumberFormat="0" applyFont="0" applyFill="0" applyBorder="0" applyAlignment="0" applyProtection="0">
      <alignment horizontal="center" wrapText="1"/>
    </xf>
    <xf numFmtId="216" fontId="111" fillId="0" borderId="0" applyNumberFormat="0" applyFont="0" applyFill="0" applyBorder="0" applyAlignment="0" applyProtection="0">
      <alignment horizontal="right"/>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243" fontId="133" fillId="0" borderId="0" applyNumberFormat="0" applyFont="0" applyFill="0" applyBorder="0" applyAlignment="0" applyProtection="0"/>
    <xf numFmtId="0" fontId="106" fillId="0" borderId="0" applyNumberFormat="0" applyFill="0" applyBorder="0" applyAlignment="0" applyProtection="0"/>
    <xf numFmtId="0" fontId="17" fillId="0" borderId="8" applyNumberFormat="0" applyFont="0" applyFill="0" applyAlignment="0" applyProtection="0">
      <alignment horizontal="center"/>
    </xf>
    <xf numFmtId="184" fontId="17" fillId="0" borderId="8" applyNumberFormat="0" applyFont="0" applyFill="0" applyAlignment="0" applyProtection="0">
      <alignment horizontal="center"/>
    </xf>
    <xf numFmtId="0" fontId="17" fillId="0" borderId="8" applyNumberFormat="0" applyFont="0" applyFill="0" applyAlignment="0" applyProtection="0">
      <alignment horizontal="center"/>
    </xf>
    <xf numFmtId="180" fontId="17" fillId="0" borderId="8" applyNumberFormat="0" applyFont="0" applyFill="0" applyAlignment="0" applyProtection="0">
      <alignment horizontal="center"/>
    </xf>
    <xf numFmtId="184" fontId="17" fillId="0" borderId="0" applyNumberFormat="0" applyFont="0" applyFill="0" applyBorder="0" applyAlignment="0" applyProtection="0">
      <alignment horizontal="left" wrapText="1" indent="1"/>
    </xf>
    <xf numFmtId="184" fontId="17" fillId="0" borderId="0" applyNumberFormat="0" applyFont="0" applyFill="0" applyBorder="0" applyAlignment="0" applyProtection="0">
      <alignment horizontal="left" wrapText="1" indent="1"/>
    </xf>
    <xf numFmtId="0" fontId="17" fillId="0" borderId="0" applyNumberFormat="0" applyFont="0" applyFill="0" applyBorder="0" applyAlignment="0" applyProtection="0">
      <alignment horizontal="left" wrapText="1" indent="1"/>
    </xf>
    <xf numFmtId="180" fontId="17" fillId="0" borderId="0" applyNumberFormat="0" applyFont="0" applyFill="0" applyBorder="0" applyAlignment="0" applyProtection="0">
      <alignment horizontal="left" wrapText="1" indent="1"/>
    </xf>
    <xf numFmtId="0" fontId="133" fillId="0" borderId="0" applyNumberFormat="0" applyFont="0" applyFill="0" applyBorder="0" applyAlignment="0" applyProtection="0">
      <alignment horizontal="left" indent="1"/>
    </xf>
    <xf numFmtId="184" fontId="133" fillId="0" borderId="0" applyNumberFormat="0" applyFont="0" applyFill="0" applyBorder="0" applyAlignment="0" applyProtection="0">
      <alignment horizontal="left" indent="1"/>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0" fontId="17" fillId="0" borderId="0" applyNumberFormat="0" applyFont="0" applyFill="0" applyBorder="0" applyAlignment="0" applyProtection="0">
      <alignment horizontal="left" wrapText="1" indent="2"/>
    </xf>
    <xf numFmtId="184" fontId="17" fillId="0" borderId="0" applyNumberFormat="0" applyFont="0" applyFill="0" applyBorder="0" applyAlignment="0" applyProtection="0">
      <alignment horizontal="left" wrapText="1" indent="2"/>
    </xf>
    <xf numFmtId="0" fontId="17" fillId="0" borderId="0" applyNumberFormat="0" applyFont="0" applyFill="0" applyBorder="0" applyAlignment="0" applyProtection="0">
      <alignment horizontal="left" wrapText="1" indent="2"/>
    </xf>
    <xf numFmtId="180" fontId="17" fillId="0" borderId="0" applyNumberFormat="0" applyFont="0" applyFill="0" applyBorder="0" applyAlignment="0" applyProtection="0">
      <alignment horizontal="left" wrapText="1" indent="2"/>
    </xf>
    <xf numFmtId="277" fontId="17" fillId="0" borderId="0">
      <alignment horizontal="right"/>
    </xf>
    <xf numFmtId="277" fontId="17" fillId="0" borderId="0">
      <alignment horizontal="right"/>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30" fillId="0" borderId="0" applyProtection="0"/>
    <xf numFmtId="42" fontId="17" fillId="0" borderId="0" applyFont="0" applyFill="0" applyBorder="0" applyAlignment="0" applyProtection="0"/>
    <xf numFmtId="44" fontId="17" fillId="0" borderId="0" applyFont="0" applyFill="0" applyBorder="0" applyAlignment="0" applyProtection="0"/>
    <xf numFmtId="0" fontId="145" fillId="0" borderId="0" applyProtection="0"/>
    <xf numFmtId="184" fontId="145" fillId="0" borderId="0" applyProtection="0"/>
    <xf numFmtId="0" fontId="145" fillId="0" borderId="0" applyProtection="0"/>
    <xf numFmtId="180" fontId="145" fillId="0" borderId="0" applyProtection="0"/>
    <xf numFmtId="184" fontId="144" fillId="0" borderId="0" applyProtection="0"/>
    <xf numFmtId="0" fontId="144" fillId="0" borderId="0" applyProtection="0"/>
    <xf numFmtId="180" fontId="144" fillId="0" borderId="0" applyProtection="0"/>
    <xf numFmtId="0" fontId="130" fillId="0" borderId="76" applyProtection="0"/>
    <xf numFmtId="180" fontId="206" fillId="0" borderId="0"/>
    <xf numFmtId="10" fontId="130" fillId="0" borderId="0" applyProtection="0"/>
    <xf numFmtId="2" fontId="130" fillId="0" borderId="0" applyProtection="0"/>
    <xf numFmtId="2" fontId="123" fillId="0" borderId="0" applyProtection="0"/>
    <xf numFmtId="0" fontId="9" fillId="0" borderId="0"/>
    <xf numFmtId="0" fontId="9" fillId="0" borderId="0"/>
    <xf numFmtId="0" fontId="9" fillId="0" borderId="0"/>
    <xf numFmtId="0" fontId="244" fillId="0" borderId="98" applyNumberFormat="0" applyFill="0" applyAlignment="0" applyProtection="0"/>
    <xf numFmtId="0" fontId="245" fillId="0" borderId="99" applyNumberFormat="0" applyFill="0" applyAlignment="0" applyProtection="0"/>
    <xf numFmtId="0" fontId="246" fillId="0" borderId="100" applyNumberFormat="0" applyFill="0" applyAlignment="0" applyProtection="0"/>
    <xf numFmtId="0" fontId="246" fillId="0" borderId="0" applyNumberFormat="0" applyFill="0" applyBorder="0" applyAlignment="0" applyProtection="0"/>
    <xf numFmtId="0" fontId="95" fillId="130" borderId="0" applyNumberFormat="0" applyBorder="0" applyAlignment="0" applyProtection="0"/>
    <xf numFmtId="0" fontId="91" fillId="131" borderId="0" applyNumberFormat="0" applyBorder="0" applyAlignment="0" applyProtection="0"/>
    <xf numFmtId="0" fontId="97" fillId="133" borderId="57" applyNumberFormat="0" applyAlignment="0" applyProtection="0"/>
    <xf numFmtId="0" fontId="89" fillId="134" borderId="55" applyNumberFormat="0" applyAlignment="0" applyProtection="0"/>
    <xf numFmtId="0" fontId="82" fillId="134" borderId="57" applyNumberFormat="0" applyAlignment="0" applyProtection="0"/>
    <xf numFmtId="0" fontId="85" fillId="0" borderId="58" applyNumberFormat="0" applyFill="0" applyAlignment="0" applyProtection="0"/>
    <xf numFmtId="0" fontId="71" fillId="135" borderId="52" applyNumberFormat="0" applyAlignment="0" applyProtection="0"/>
    <xf numFmtId="0" fontId="19" fillId="0" borderId="0" applyNumberFormat="0" applyFill="0" applyBorder="0" applyAlignment="0" applyProtection="0"/>
    <xf numFmtId="0" fontId="94" fillId="0" borderId="0" applyNumberFormat="0" applyFill="0" applyBorder="0" applyAlignment="0" applyProtection="0"/>
    <xf numFmtId="0" fontId="22" fillId="0" borderId="59" applyNumberFormat="0" applyFill="0" applyAlignment="0" applyProtection="0"/>
    <xf numFmtId="0" fontId="48" fillId="137" borderId="0" applyNumberFormat="0" applyBorder="0" applyAlignment="0" applyProtection="0"/>
    <xf numFmtId="0" fontId="2" fillId="138" borderId="0" applyNumberFormat="0" applyBorder="0" applyAlignment="0" applyProtection="0"/>
    <xf numFmtId="0" fontId="2" fillId="139" borderId="0" applyNumberFormat="0" applyBorder="0" applyAlignment="0" applyProtection="0"/>
    <xf numFmtId="0" fontId="48" fillId="141" borderId="0" applyNumberFormat="0" applyBorder="0" applyAlignment="0" applyProtection="0"/>
    <xf numFmtId="0" fontId="2" fillId="142" borderId="0" applyNumberFormat="0" applyBorder="0" applyAlignment="0" applyProtection="0"/>
    <xf numFmtId="0" fontId="2" fillId="143" borderId="0" applyNumberFormat="0" applyBorder="0" applyAlignment="0" applyProtection="0"/>
    <xf numFmtId="0" fontId="48" fillId="145" borderId="0" applyNumberFormat="0" applyBorder="0" applyAlignment="0" applyProtection="0"/>
    <xf numFmtId="0" fontId="2" fillId="146" borderId="0" applyNumberFormat="0" applyBorder="0" applyAlignment="0" applyProtection="0"/>
    <xf numFmtId="0" fontId="2" fillId="147" borderId="0" applyNumberFormat="0" applyBorder="0" applyAlignment="0" applyProtection="0"/>
    <xf numFmtId="0" fontId="48" fillId="149" borderId="0" applyNumberFormat="0" applyBorder="0" applyAlignment="0" applyProtection="0"/>
    <xf numFmtId="0" fontId="2" fillId="150" borderId="0" applyNumberFormat="0" applyBorder="0" applyAlignment="0" applyProtection="0"/>
    <xf numFmtId="0" fontId="2" fillId="151" borderId="0" applyNumberFormat="0" applyBorder="0" applyAlignment="0" applyProtection="0"/>
    <xf numFmtId="0" fontId="48" fillId="153" borderId="0" applyNumberFormat="0" applyBorder="0" applyAlignment="0" applyProtection="0"/>
    <xf numFmtId="0" fontId="2" fillId="154" borderId="0" applyNumberFormat="0" applyBorder="0" applyAlignment="0" applyProtection="0"/>
    <xf numFmtId="0" fontId="2" fillId="155" borderId="0" applyNumberFormat="0" applyBorder="0" applyAlignment="0" applyProtection="0"/>
    <xf numFmtId="0" fontId="48" fillId="157" borderId="0" applyNumberFormat="0" applyBorder="0" applyAlignment="0" applyProtection="0"/>
    <xf numFmtId="0" fontId="2" fillId="158" borderId="0" applyNumberFormat="0" applyBorder="0" applyAlignment="0" applyProtection="0"/>
    <xf numFmtId="0" fontId="2" fillId="159" borderId="0" applyNumberFormat="0" applyBorder="0" applyAlignment="0" applyProtection="0"/>
    <xf numFmtId="0" fontId="9" fillId="0" borderId="0"/>
    <xf numFmtId="43" fontId="9" fillId="0" borderId="0" applyFont="0" applyFill="0" applyBorder="0" applyAlignment="0" applyProtection="0"/>
    <xf numFmtId="40" fontId="247" fillId="0" borderId="0" applyFont="0" applyFill="0" applyBorder="0" applyAlignment="0" applyProtection="0"/>
    <xf numFmtId="9" fontId="9" fillId="0" borderId="0" applyFont="0" applyFill="0" applyBorder="0" applyAlignment="0" applyProtection="0"/>
    <xf numFmtId="0" fontId="2" fillId="0" borderId="0"/>
    <xf numFmtId="0" fontId="88" fillId="132" borderId="0" applyNumberFormat="0" applyBorder="0" applyAlignment="0" applyProtection="0"/>
    <xf numFmtId="172" fontId="58" fillId="0" borderId="0" applyFont="0" applyFill="0" applyBorder="0" applyAlignment="0" applyProtection="0"/>
    <xf numFmtId="0" fontId="48" fillId="140" borderId="0" applyNumberFormat="0" applyBorder="0" applyAlignment="0" applyProtection="0"/>
    <xf numFmtId="0" fontId="48" fillId="144" borderId="0" applyNumberFormat="0" applyBorder="0" applyAlignment="0" applyProtection="0"/>
    <xf numFmtId="0" fontId="48" fillId="148" borderId="0" applyNumberFormat="0" applyBorder="0" applyAlignment="0" applyProtection="0"/>
    <xf numFmtId="0" fontId="48" fillId="152" borderId="0" applyNumberFormat="0" applyBorder="0" applyAlignment="0" applyProtection="0"/>
    <xf numFmtId="0" fontId="48" fillId="156" borderId="0" applyNumberFormat="0" applyBorder="0" applyAlignment="0" applyProtection="0"/>
    <xf numFmtId="0" fontId="48" fillId="160" borderId="0" applyNumberFormat="0" applyBorder="0" applyAlignment="0" applyProtection="0"/>
    <xf numFmtId="0" fontId="68" fillId="0" borderId="105">
      <alignment horizontal="left" vertical="center"/>
    </xf>
    <xf numFmtId="0" fontId="2" fillId="0" borderId="0"/>
    <xf numFmtId="0" fontId="2" fillId="0" borderId="0"/>
    <xf numFmtId="0" fontId="2" fillId="0" borderId="0"/>
    <xf numFmtId="0" fontId="14" fillId="0" borderId="102" applyNumberFormat="0" applyFill="0" applyAlignment="0" applyProtection="0"/>
    <xf numFmtId="0" fontId="14" fillId="0" borderId="102" applyNumberFormat="0" applyFill="0" applyAlignment="0" applyProtection="0"/>
    <xf numFmtId="178" fontId="2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43" fontId="2" fillId="0" borderId="0" applyFont="0" applyFill="0" applyBorder="0" applyAlignment="0" applyProtection="0"/>
    <xf numFmtId="0" fontId="48" fillId="152" borderId="0" applyNumberFormat="0" applyBorder="0" applyAlignment="0" applyProtection="0"/>
    <xf numFmtId="0" fontId="2" fillId="158" borderId="0" applyNumberFormat="0" applyBorder="0" applyAlignment="0" applyProtection="0"/>
    <xf numFmtId="10" fontId="67" fillId="69" borderId="104" applyNumberFormat="0" applyBorder="0" applyAlignment="0" applyProtection="0"/>
    <xf numFmtId="0" fontId="68" fillId="0" borderId="106" applyNumberFormat="0" applyAlignment="0" applyProtection="0">
      <alignment horizontal="left" vertical="center"/>
    </xf>
    <xf numFmtId="0" fontId="48" fillId="152" borderId="0" applyNumberFormat="0" applyBorder="0" applyAlignment="0" applyProtection="0"/>
    <xf numFmtId="0" fontId="88" fillId="132" borderId="0" applyNumberFormat="0" applyBorder="0" applyAlignment="0" applyProtection="0"/>
    <xf numFmtId="49" fontId="57" fillId="0" borderId="101" applyFill="0" applyProtection="0">
      <alignment horizontal="center"/>
    </xf>
    <xf numFmtId="0" fontId="83" fillId="0" borderId="101" applyNumberFormat="0" applyFill="0" applyProtection="0">
      <alignment horizontal="left" vertical="top" wrapText="1"/>
    </xf>
    <xf numFmtId="0" fontId="14" fillId="0" borderId="102" applyNumberFormat="0" applyFill="0" applyAlignment="0" applyProtection="0"/>
    <xf numFmtId="0" fontId="249" fillId="0" borderId="0"/>
    <xf numFmtId="0" fontId="250" fillId="0" borderId="0"/>
    <xf numFmtId="43" fontId="249" fillId="0" borderId="0" applyFont="0" applyFill="0" applyBorder="0" applyAlignment="0" applyProtection="0"/>
    <xf numFmtId="0" fontId="250" fillId="0" borderId="0"/>
    <xf numFmtId="4" fontId="251" fillId="0" borderId="0" applyFont="0" applyFill="0" applyBorder="0" applyAlignment="0" applyProtection="0"/>
    <xf numFmtId="9" fontId="249" fillId="0" borderId="0" applyFont="0" applyFill="0" applyBorder="0" applyAlignment="0" applyProtection="0"/>
    <xf numFmtId="0" fontId="14" fillId="0" borderId="102" applyNumberFormat="0" applyFill="0" applyAlignment="0" applyProtection="0"/>
    <xf numFmtId="43" fontId="2" fillId="0" borderId="0" applyFont="0" applyFill="0" applyBorder="0" applyAlignment="0" applyProtection="0"/>
    <xf numFmtId="43" fontId="249" fillId="0" borderId="0" applyFont="0" applyFill="0" applyBorder="0" applyAlignment="0" applyProtection="0"/>
    <xf numFmtId="0" fontId="45" fillId="161" borderId="63" applyNumberFormat="0" applyFont="0" applyAlignment="0" applyProtection="0"/>
    <xf numFmtId="0" fontId="249" fillId="0" borderId="0"/>
    <xf numFmtId="172" fontId="58"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45" fillId="162" borderId="0" applyNumberFormat="0" applyBorder="0" applyAlignment="0" applyProtection="0"/>
    <xf numFmtId="0" fontId="2" fillId="138" borderId="0" applyNumberFormat="0" applyBorder="0" applyAlignment="0" applyProtection="0"/>
    <xf numFmtId="0" fontId="45" fillId="162" borderId="0" applyNumberFormat="0" applyBorder="0" applyAlignment="0" applyProtection="0"/>
    <xf numFmtId="0" fontId="2" fillId="138"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9" fillId="172" borderId="0" applyNumberFormat="0" applyBorder="0" applyAlignment="0" applyProtection="0"/>
    <xf numFmtId="0" fontId="49" fillId="172" borderId="0" applyNumberFormat="0" applyBorder="0" applyAlignment="0" applyProtection="0"/>
    <xf numFmtId="0" fontId="48" fillId="140" borderId="0" applyNumberFormat="0" applyBorder="0" applyAlignment="0" applyProtection="0"/>
    <xf numFmtId="0" fontId="49" fillId="169" borderId="0" applyNumberFormat="0" applyBorder="0" applyAlignment="0" applyProtection="0"/>
    <xf numFmtId="0" fontId="49" fillId="169" borderId="0" applyNumberFormat="0" applyBorder="0" applyAlignment="0" applyProtection="0"/>
    <xf numFmtId="0" fontId="48" fillId="144" borderId="0" applyNumberFormat="0" applyBorder="0" applyAlignment="0" applyProtection="0"/>
    <xf numFmtId="0" fontId="49" fillId="170" borderId="0" applyNumberFormat="0" applyBorder="0" applyAlignment="0" applyProtection="0"/>
    <xf numFmtId="0" fontId="49" fillId="170" borderId="0" applyNumberFormat="0" applyBorder="0" applyAlignment="0" applyProtection="0"/>
    <xf numFmtId="0" fontId="48" fillId="148"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52"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6" borderId="0" applyNumberFormat="0" applyBorder="0" applyAlignment="0" applyProtection="0"/>
    <xf numFmtId="0" fontId="49" fillId="175" borderId="0" applyNumberFormat="0" applyBorder="0" applyAlignment="0" applyProtection="0"/>
    <xf numFmtId="0" fontId="49" fillId="175" borderId="0" applyNumberFormat="0" applyBorder="0" applyAlignment="0" applyProtection="0"/>
    <xf numFmtId="0" fontId="48" fillId="160" borderId="0" applyNumberFormat="0" applyBorder="0" applyAlignment="0" applyProtection="0"/>
    <xf numFmtId="0" fontId="49" fillId="176" borderId="0" applyNumberFormat="0" applyBorder="0" applyAlignment="0" applyProtection="0"/>
    <xf numFmtId="0" fontId="49" fillId="176" borderId="0" applyNumberFormat="0" applyBorder="0" applyAlignment="0" applyProtection="0"/>
    <xf numFmtId="0" fontId="48" fillId="137" borderId="0" applyNumberFormat="0" applyBorder="0" applyAlignment="0" applyProtection="0"/>
    <xf numFmtId="0" fontId="49" fillId="177" borderId="0" applyNumberFormat="0" applyBorder="0" applyAlignment="0" applyProtection="0"/>
    <xf numFmtId="0" fontId="49" fillId="177" borderId="0" applyNumberFormat="0" applyBorder="0" applyAlignment="0" applyProtection="0"/>
    <xf numFmtId="0" fontId="48" fillId="141" borderId="0" applyNumberFormat="0" applyBorder="0" applyAlignment="0" applyProtection="0"/>
    <xf numFmtId="0" fontId="49" fillId="178" borderId="0" applyNumberFormat="0" applyBorder="0" applyAlignment="0" applyProtection="0"/>
    <xf numFmtId="0" fontId="49" fillId="178" borderId="0" applyNumberFormat="0" applyBorder="0" applyAlignment="0" applyProtection="0"/>
    <xf numFmtId="0" fontId="48" fillId="145"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49"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3" borderId="0" applyNumberFormat="0" applyBorder="0" applyAlignment="0" applyProtection="0"/>
    <xf numFmtId="0" fontId="49" fillId="179" borderId="0" applyNumberFormat="0" applyBorder="0" applyAlignment="0" applyProtection="0"/>
    <xf numFmtId="0" fontId="49" fillId="179" borderId="0" applyNumberFormat="0" applyBorder="0" applyAlignment="0" applyProtection="0"/>
    <xf numFmtId="0" fontId="48" fillId="157" borderId="0" applyNumberFormat="0" applyBorder="0" applyAlignment="0" applyProtection="0"/>
    <xf numFmtId="0" fontId="62" fillId="163" borderId="0" applyNumberFormat="0" applyBorder="0" applyAlignment="0" applyProtection="0"/>
    <xf numFmtId="0" fontId="62" fillId="163" borderId="0" applyNumberFormat="0" applyBorder="0" applyAlignment="0" applyProtection="0"/>
    <xf numFmtId="0" fontId="91" fillId="131" borderId="0" applyNumberFormat="0" applyBorder="0" applyAlignment="0" applyProtection="0"/>
    <xf numFmtId="0" fontId="52" fillId="180" borderId="53" applyNumberFormat="0" applyAlignment="0" applyProtection="0"/>
    <xf numFmtId="0" fontId="52" fillId="180" borderId="53" applyNumberFormat="0" applyAlignment="0" applyProtection="0"/>
    <xf numFmtId="0" fontId="82" fillId="134" borderId="57" applyNumberFormat="0" applyAlignment="0" applyProtection="0"/>
    <xf numFmtId="0" fontId="78" fillId="181" borderId="66" applyNumberFormat="0" applyAlignment="0" applyProtection="0"/>
    <xf numFmtId="0" fontId="78" fillId="181" borderId="66" applyNumberFormat="0" applyAlignment="0" applyProtection="0"/>
    <xf numFmtId="0" fontId="71" fillId="135" borderId="5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3" fontId="249" fillId="0" borderId="0" applyFont="0" applyFill="0" applyBorder="0" applyAlignment="0" applyProtection="0"/>
    <xf numFmtId="183" fontId="2" fillId="0" borderId="0" applyFont="0" applyFill="0" applyBorder="0" applyAlignment="0" applyProtection="0"/>
    <xf numFmtId="43" fontId="3" fillId="0" borderId="0" applyFont="0" applyFill="0" applyBorder="0" applyAlignment="0" applyProtection="0"/>
    <xf numFmtId="0" fontId="63" fillId="164" borderId="0" applyNumberFormat="0" applyBorder="0" applyAlignment="0" applyProtection="0"/>
    <xf numFmtId="0" fontId="63" fillId="164" borderId="0" applyNumberFormat="0" applyBorder="0" applyAlignment="0" applyProtection="0"/>
    <xf numFmtId="0" fontId="95" fillId="130" borderId="0" applyNumberFormat="0" applyBorder="0" applyAlignment="0" applyProtection="0"/>
    <xf numFmtId="0" fontId="2" fillId="143" borderId="0" applyNumberFormat="0" applyBorder="0" applyAlignment="0" applyProtection="0"/>
    <xf numFmtId="0" fontId="2" fillId="139" borderId="0" applyNumberFormat="0" applyBorder="0" applyAlignment="0" applyProtection="0"/>
    <xf numFmtId="0" fontId="2" fillId="158" borderId="0" applyNumberFormat="0" applyBorder="0" applyAlignment="0" applyProtection="0"/>
    <xf numFmtId="0" fontId="2" fillId="154" borderId="0" applyNumberFormat="0" applyBorder="0" applyAlignment="0" applyProtection="0"/>
    <xf numFmtId="0" fontId="2" fillId="150" borderId="0" applyNumberFormat="0" applyBorder="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14" fillId="0" borderId="102" applyNumberFormat="0" applyFill="0" applyAlignment="0" applyProtection="0"/>
    <xf numFmtId="0" fontId="86" fillId="167" borderId="53" applyNumberFormat="0" applyAlignment="0" applyProtection="0"/>
    <xf numFmtId="0" fontId="86" fillId="167" borderId="53" applyNumberFormat="0" applyAlignment="0" applyProtection="0"/>
    <xf numFmtId="0" fontId="97" fillId="133" borderId="57" applyNumberFormat="0" applyAlignment="0" applyProtection="0"/>
    <xf numFmtId="0" fontId="97" fillId="133" borderId="57" applyNumberFormat="0" applyAlignment="0" applyProtection="0"/>
    <xf numFmtId="0" fontId="97" fillId="133" borderId="57" applyNumberFormat="0" applyAlignment="0" applyProtection="0"/>
    <xf numFmtId="0" fontId="92" fillId="182" borderId="0" applyNumberFormat="0" applyBorder="0" applyAlignment="0" applyProtection="0"/>
    <xf numFmtId="0" fontId="92" fillId="182" borderId="0" applyNumberFormat="0" applyBorder="0" applyAlignment="0" applyProtection="0"/>
    <xf numFmtId="0" fontId="88" fillId="132" borderId="0" applyNumberFormat="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48" fillId="160" borderId="0" applyNumberFormat="0" applyBorder="0" applyAlignment="0" applyProtection="0"/>
    <xf numFmtId="0" fontId="48" fillId="156" borderId="0" applyNumberFormat="0" applyBorder="0" applyAlignment="0" applyProtection="0"/>
    <xf numFmtId="0" fontId="2" fillId="0" borderId="0"/>
    <xf numFmtId="0" fontId="249" fillId="0" borderId="0"/>
    <xf numFmtId="0" fontId="2" fillId="136" borderId="56" applyNumberFormat="0" applyFont="0" applyAlignment="0" applyProtection="0"/>
    <xf numFmtId="0" fontId="2" fillId="136" borderId="56" applyNumberFormat="0" applyFont="0" applyAlignment="0" applyProtection="0"/>
    <xf numFmtId="0" fontId="46" fillId="161" borderId="63" applyNumberFormat="0" applyFont="0" applyAlignment="0" applyProtection="0"/>
    <xf numFmtId="0" fontId="73" fillId="180" borderId="62" applyNumberFormat="0" applyAlignment="0" applyProtection="0"/>
    <xf numFmtId="0" fontId="73" fillId="180" borderId="62" applyNumberFormat="0" applyAlignment="0" applyProtection="0"/>
    <xf numFmtId="0" fontId="89" fillId="134" borderId="55" applyNumberFormat="0" applyAlignment="0" applyProtection="0"/>
    <xf numFmtId="9" fontId="247" fillId="0" borderId="0" applyFont="0" applyFill="0" applyBorder="0" applyAlignment="0" applyProtection="0"/>
    <xf numFmtId="9" fontId="3" fillId="0" borderId="0" applyFon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88" fillId="132"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253" fillId="0" borderId="0"/>
    <xf numFmtId="0" fontId="14" fillId="0" borderId="102" applyNumberFormat="0" applyFill="0" applyAlignment="0" applyProtection="0"/>
    <xf numFmtId="0" fontId="254"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8" fillId="152" borderId="0" applyNumberFormat="0" applyBorder="0" applyAlignment="0" applyProtection="0"/>
    <xf numFmtId="40" fontId="247" fillId="0" borderId="0" applyFont="0" applyFill="0" applyBorder="0" applyAlignment="0" applyProtection="0"/>
    <xf numFmtId="0" fontId="14" fillId="0" borderId="102" applyNumberFormat="0" applyFill="0" applyAlignment="0" applyProtection="0"/>
    <xf numFmtId="168"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49"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7" fontId="2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4" fillId="0" borderId="0"/>
    <xf numFmtId="0" fontId="254" fillId="0" borderId="0"/>
    <xf numFmtId="0" fontId="2" fillId="0" borderId="0"/>
    <xf numFmtId="0" fontId="249" fillId="0" borderId="0"/>
    <xf numFmtId="0" fontId="247" fillId="0" borderId="0"/>
    <xf numFmtId="0" fontId="249" fillId="0" borderId="0"/>
    <xf numFmtId="0" fontId="2" fillId="136" borderId="56" applyNumberFormat="0" applyFont="0" applyAlignment="0" applyProtection="0"/>
    <xf numFmtId="0" fontId="14" fillId="0" borderId="102" applyNumberFormat="0" applyFill="0" applyAlignment="0" applyProtection="0"/>
    <xf numFmtId="0" fontId="48" fillId="144"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256" fillId="0" borderId="0" applyNumberFormat="0" applyFill="0" applyBorder="0" applyAlignment="0" applyProtection="0"/>
    <xf numFmtId="1" fontId="60" fillId="0" borderId="103" applyNumberFormat="0" applyFill="0" applyProtection="0">
      <alignment horizontal="left" vertical="center"/>
    </xf>
    <xf numFmtId="0" fontId="2" fillId="150" borderId="0" applyNumberFormat="0" applyBorder="0" applyAlignment="0" applyProtection="0"/>
    <xf numFmtId="0" fontId="2" fillId="0" borderId="0"/>
    <xf numFmtId="9" fontId="247" fillId="0" borderId="0" applyFont="0" applyFill="0" applyBorder="0" applyAlignment="0" applyProtection="0"/>
    <xf numFmtId="0" fontId="2" fillId="0" borderId="0"/>
    <xf numFmtId="0" fontId="2" fillId="136" borderId="5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38" borderId="0" applyNumberFormat="0" applyBorder="0" applyAlignment="0" applyProtection="0"/>
    <xf numFmtId="0" fontId="2" fillId="142" borderId="0" applyNumberFormat="0" applyBorder="0" applyAlignment="0" applyProtection="0"/>
    <xf numFmtId="0" fontId="2" fillId="146" borderId="0" applyNumberFormat="0" applyBorder="0" applyAlignment="0" applyProtection="0"/>
    <xf numFmtId="0" fontId="2" fillId="150" borderId="0" applyNumberFormat="0" applyBorder="0" applyAlignment="0" applyProtection="0"/>
    <xf numFmtId="0" fontId="2" fillId="154" borderId="0" applyNumberFormat="0" applyBorder="0" applyAlignment="0" applyProtection="0"/>
    <xf numFmtId="0" fontId="2" fillId="158" borderId="0" applyNumberFormat="0" applyBorder="0" applyAlignment="0" applyProtection="0"/>
    <xf numFmtId="0" fontId="2" fillId="139" borderId="0" applyNumberFormat="0" applyBorder="0" applyAlignment="0" applyProtection="0"/>
    <xf numFmtId="0" fontId="2" fillId="143" borderId="0" applyNumberFormat="0" applyBorder="0" applyAlignment="0" applyProtection="0"/>
    <xf numFmtId="0" fontId="2" fillId="147" borderId="0" applyNumberFormat="0" applyBorder="0" applyAlignment="0" applyProtection="0"/>
    <xf numFmtId="0" fontId="2" fillId="151" borderId="0" applyNumberFormat="0" applyBorder="0" applyAlignment="0" applyProtection="0"/>
    <xf numFmtId="0" fontId="2" fillId="155" borderId="0" applyNumberFormat="0" applyBorder="0" applyAlignment="0" applyProtection="0"/>
    <xf numFmtId="0" fontId="2" fillId="15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6" borderId="56" applyNumberFormat="0" applyFont="0" applyAlignment="0" applyProtection="0"/>
    <xf numFmtId="0" fontId="48" fillId="140"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48" fillId="148" borderId="0" applyNumberFormat="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48" fillId="156"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48" fillId="160"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172" fontId="58" fillId="0" borderId="0" applyFont="0" applyFill="0" applyBorder="0" applyAlignment="0" applyProtection="0"/>
    <xf numFmtId="1" fontId="60" fillId="0" borderId="104" applyFill="0" applyProtection="0">
      <alignment horizontal="center" vertical="top" wrapText="1"/>
    </xf>
    <xf numFmtId="0" fontId="48" fillId="156" borderId="0" applyNumberFormat="0" applyBorder="0" applyAlignment="0" applyProtection="0"/>
    <xf numFmtId="0" fontId="48" fillId="148" borderId="0" applyNumberFormat="0" applyBorder="0" applyAlignment="0" applyProtection="0"/>
    <xf numFmtId="0" fontId="48" fillId="144" borderId="0" applyNumberFormat="0" applyBorder="0" applyAlignment="0" applyProtection="0"/>
    <xf numFmtId="0" fontId="88" fillId="132" borderId="0" applyNumberFormat="0" applyBorder="0" applyAlignment="0" applyProtection="0"/>
    <xf numFmtId="0" fontId="48" fillId="140" borderId="0" applyNumberFormat="0" applyBorder="0" applyAlignment="0" applyProtection="0"/>
    <xf numFmtId="43"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2" fillId="139" borderId="0" applyNumberFormat="0" applyBorder="0" applyAlignment="0" applyProtection="0"/>
    <xf numFmtId="0" fontId="14" fillId="0" borderId="102" applyNumberFormat="0" applyFill="0" applyAlignment="0" applyProtection="0"/>
    <xf numFmtId="0" fontId="48" fillId="144" borderId="0" applyNumberFormat="0" applyBorder="0" applyAlignment="0" applyProtection="0"/>
    <xf numFmtId="0" fontId="48" fillId="140" borderId="0" applyNumberFormat="0" applyBorder="0" applyAlignment="0" applyProtection="0"/>
    <xf numFmtId="0" fontId="48" fillId="160" borderId="0" applyNumberFormat="0" applyBorder="0" applyAlignment="0" applyProtection="0"/>
    <xf numFmtId="0" fontId="14" fillId="0" borderId="102" applyNumberFormat="0" applyFill="0" applyAlignment="0" applyProtection="0"/>
    <xf numFmtId="40" fontId="247" fillId="0" borderId="0" applyFont="0" applyFill="0" applyBorder="0" applyAlignment="0" applyProtection="0"/>
    <xf numFmtId="0" fontId="48" fillId="148" borderId="0" applyNumberFormat="0" applyBorder="0" applyAlignment="0" applyProtection="0"/>
    <xf numFmtId="172" fontId="58" fillId="0" borderId="0" applyFont="0" applyFill="0" applyBorder="0" applyAlignment="0" applyProtection="0"/>
    <xf numFmtId="0" fontId="262" fillId="0" borderId="0" applyNumberFormat="0" applyFill="0" applyBorder="0" applyAlignment="0" applyProtection="0"/>
  </cellStyleXfs>
  <cellXfs count="540">
    <xf numFmtId="0" fontId="0" fillId="0" borderId="0" xfId="0"/>
    <xf numFmtId="0" fontId="6" fillId="0" borderId="0" xfId="0" applyFont="1" applyAlignment="1">
      <alignment horizontal="center"/>
    </xf>
    <xf numFmtId="0" fontId="0" fillId="0" borderId="0" xfId="0" applyAlignment="1">
      <alignment horizontal="center"/>
    </xf>
    <xf numFmtId="0" fontId="5" fillId="0" borderId="14" xfId="0" applyFont="1" applyBorder="1" applyAlignment="1">
      <alignment horizontal="center"/>
    </xf>
    <xf numFmtId="0" fontId="0" fillId="0" borderId="8" xfId="0" applyBorder="1"/>
    <xf numFmtId="0" fontId="27" fillId="0" borderId="0" xfId="0" applyFont="1" applyAlignment="1">
      <alignment horizontal="left" wrapText="1" readingOrder="1"/>
    </xf>
    <xf numFmtId="0" fontId="27" fillId="0" borderId="0" xfId="0" applyFont="1" applyAlignment="1">
      <alignment horizontal="center" wrapText="1" readingOrder="1"/>
    </xf>
    <xf numFmtId="0" fontId="0" fillId="0" borderId="18" xfId="0" applyBorder="1"/>
    <xf numFmtId="0" fontId="5" fillId="0" borderId="0" xfId="0" applyFont="1" applyAlignment="1">
      <alignment horizontal="center"/>
    </xf>
    <xf numFmtId="0" fontId="5" fillId="0" borderId="49" xfId="0" applyFont="1" applyBorder="1" applyAlignment="1">
      <alignment horizontal="center"/>
    </xf>
    <xf numFmtId="0" fontId="0" fillId="0" borderId="49" xfId="0" applyBorder="1"/>
    <xf numFmtId="0" fontId="0" fillId="0" borderId="0" xfId="0" applyAlignment="1">
      <alignment horizontal="left" wrapText="1"/>
    </xf>
    <xf numFmtId="0" fontId="5" fillId="0" borderId="0" xfId="0" applyFont="1"/>
    <xf numFmtId="0" fontId="6" fillId="0" borderId="0" xfId="0" applyFont="1"/>
    <xf numFmtId="0" fontId="7" fillId="0" borderId="0" xfId="0" applyFont="1"/>
    <xf numFmtId="0" fontId="6" fillId="0" borderId="1" xfId="0" applyFont="1" applyBorder="1"/>
    <xf numFmtId="0" fontId="6" fillId="0" borderId="2" xfId="0" applyFont="1" applyBorder="1"/>
    <xf numFmtId="0" fontId="5" fillId="0" borderId="4" xfId="0" applyFont="1" applyBorder="1" applyAlignment="1">
      <alignment horizontal="center" vertical="center" textRotation="90"/>
    </xf>
    <xf numFmtId="0" fontId="5" fillId="0" borderId="5" xfId="0" applyFont="1" applyBorder="1" applyAlignment="1">
      <alignment horizontal="center" vertical="center" textRotation="90"/>
    </xf>
    <xf numFmtId="0" fontId="5" fillId="2" borderId="4" xfId="0" applyFont="1" applyFill="1" applyBorder="1" applyAlignment="1">
      <alignment horizontal="center" vertical="center" textRotation="90"/>
    </xf>
    <xf numFmtId="0" fontId="5" fillId="3" borderId="6" xfId="0" applyFont="1" applyFill="1" applyBorder="1" applyAlignment="1">
      <alignment horizontal="center" vertical="center" textRotation="90"/>
    </xf>
    <xf numFmtId="0" fontId="5" fillId="4" borderId="6" xfId="0" applyFont="1" applyFill="1" applyBorder="1" applyAlignment="1">
      <alignment horizontal="center" vertical="center" textRotation="90"/>
    </xf>
    <xf numFmtId="186" fontId="6" fillId="0" borderId="0" xfId="0" applyNumberFormat="1" applyFont="1"/>
    <xf numFmtId="186" fontId="6" fillId="0" borderId="0" xfId="26" applyNumberFormat="1" applyFont="1" applyFill="1" applyBorder="1"/>
    <xf numFmtId="186" fontId="5" fillId="0" borderId="0" xfId="0" applyNumberFormat="1" applyFont="1"/>
    <xf numFmtId="187" fontId="6" fillId="0" borderId="7" xfId="26" applyNumberFormat="1" applyFont="1" applyFill="1" applyBorder="1"/>
    <xf numFmtId="0" fontId="6" fillId="0" borderId="7" xfId="0" applyFont="1" applyBorder="1" applyAlignment="1">
      <alignment horizontal="center"/>
    </xf>
    <xf numFmtId="186" fontId="8" fillId="2" borderId="0" xfId="5" applyNumberFormat="1" applyFont="1" applyFill="1" applyBorder="1"/>
    <xf numFmtId="186" fontId="6" fillId="3" borderId="0" xfId="5" applyNumberFormat="1" applyFont="1" applyFill="1" applyBorder="1"/>
    <xf numFmtId="186" fontId="6" fillId="4" borderId="0" xfId="5" applyNumberFormat="1" applyFont="1" applyFill="1" applyBorder="1"/>
    <xf numFmtId="186" fontId="5" fillId="0" borderId="0" xfId="5" applyNumberFormat="1" applyFont="1" applyFill="1" applyBorder="1"/>
    <xf numFmtId="187" fontId="6" fillId="2" borderId="7" xfId="5" applyNumberFormat="1" applyFont="1" applyFill="1" applyBorder="1"/>
    <xf numFmtId="188" fontId="6" fillId="2" borderId="7" xfId="5" applyNumberFormat="1" applyFont="1" applyFill="1" applyBorder="1"/>
    <xf numFmtId="0" fontId="6" fillId="0" borderId="8" xfId="0" applyFont="1" applyBorder="1" applyAlignment="1">
      <alignment horizontal="center"/>
    </xf>
    <xf numFmtId="186" fontId="9" fillId="0" borderId="8" xfId="5" applyNumberFormat="1" applyFont="1" applyBorder="1"/>
    <xf numFmtId="186" fontId="6" fillId="0" borderId="8" xfId="5" applyNumberFormat="1" applyFont="1" applyBorder="1"/>
    <xf numFmtId="0" fontId="10" fillId="0" borderId="0" xfId="0" applyFont="1" applyAlignment="1">
      <alignment horizontal="left" vertical="center"/>
    </xf>
    <xf numFmtId="0" fontId="10" fillId="0" borderId="0" xfId="0" applyFont="1"/>
    <xf numFmtId="187" fontId="6" fillId="0" borderId="0" xfId="0" applyNumberFormat="1" applyFont="1"/>
    <xf numFmtId="187" fontId="5" fillId="0" borderId="0" xfId="0" applyNumberFormat="1" applyFont="1"/>
    <xf numFmtId="187" fontId="6" fillId="0" borderId="7" xfId="0" applyNumberFormat="1" applyFont="1" applyBorder="1"/>
    <xf numFmtId="187" fontId="6" fillId="0" borderId="0" xfId="26" applyNumberFormat="1" applyFont="1" applyFill="1" applyBorder="1"/>
    <xf numFmtId="187" fontId="6" fillId="0" borderId="0" xfId="5" applyNumberFormat="1" applyFont="1" applyFill="1" applyBorder="1"/>
    <xf numFmtId="187" fontId="6" fillId="3" borderId="0" xfId="5" applyNumberFormat="1" applyFont="1" applyFill="1" applyBorder="1"/>
    <xf numFmtId="187" fontId="6" fillId="4" borderId="0" xfId="5" applyNumberFormat="1" applyFont="1" applyFill="1" applyBorder="1"/>
    <xf numFmtId="187" fontId="5" fillId="0" borderId="9" xfId="5" applyNumberFormat="1" applyFont="1" applyFill="1" applyBorder="1"/>
    <xf numFmtId="187" fontId="6" fillId="0" borderId="9" xfId="5" applyNumberFormat="1" applyFont="1" applyFill="1" applyBorder="1"/>
    <xf numFmtId="188" fontId="6" fillId="3" borderId="0" xfId="5" applyNumberFormat="1" applyFont="1" applyFill="1" applyBorder="1"/>
    <xf numFmtId="188" fontId="6" fillId="4" borderId="0" xfId="5" applyNumberFormat="1" applyFont="1" applyFill="1" applyBorder="1"/>
    <xf numFmtId="188" fontId="5" fillId="0" borderId="9" xfId="5" applyNumberFormat="1" applyFont="1" applyFill="1" applyBorder="1"/>
    <xf numFmtId="188" fontId="5" fillId="0" borderId="0" xfId="5" applyNumberFormat="1" applyFont="1" applyFill="1" applyBorder="1"/>
    <xf numFmtId="0" fontId="6" fillId="0" borderId="8" xfId="0" applyFont="1" applyBorder="1"/>
    <xf numFmtId="189" fontId="6" fillId="0" borderId="0" xfId="0" applyNumberFormat="1" applyFont="1"/>
    <xf numFmtId="0" fontId="11" fillId="0" borderId="0" xfId="0" applyFont="1"/>
    <xf numFmtId="0" fontId="12" fillId="0" borderId="0" xfId="0" applyFont="1"/>
    <xf numFmtId="2" fontId="0" fillId="0" borderId="0" xfId="0" applyNumberFormat="1"/>
    <xf numFmtId="0" fontId="16" fillId="0" borderId="0" xfId="0" applyFont="1" applyAlignment="1">
      <alignment horizontal="center" wrapText="1"/>
    </xf>
    <xf numFmtId="169" fontId="0" fillId="0" borderId="0" xfId="26" applyNumberFormat="1" applyFont="1"/>
    <xf numFmtId="172" fontId="6" fillId="0" borderId="0" xfId="0" applyNumberFormat="1" applyFont="1"/>
    <xf numFmtId="0" fontId="6" fillId="0" borderId="0" xfId="0" applyFont="1" applyAlignment="1">
      <alignment textRotation="90"/>
    </xf>
    <xf numFmtId="0" fontId="6" fillId="0" borderId="0" xfId="0" applyFont="1" applyAlignment="1">
      <alignment horizontal="right"/>
    </xf>
    <xf numFmtId="169" fontId="6" fillId="0" borderId="0" xfId="26" applyNumberFormat="1" applyFont="1" applyBorder="1"/>
    <xf numFmtId="186" fontId="6" fillId="0" borderId="0" xfId="5" applyNumberFormat="1" applyFont="1" applyBorder="1"/>
    <xf numFmtId="0" fontId="24" fillId="0" borderId="0" xfId="0" applyFont="1"/>
    <xf numFmtId="0" fontId="0" fillId="0" borderId="7" xfId="0" applyBorder="1"/>
    <xf numFmtId="0" fontId="0" fillId="0" borderId="9" xfId="0" applyBorder="1" applyAlignment="1">
      <alignment horizontal="center"/>
    </xf>
    <xf numFmtId="182" fontId="0" fillId="0" borderId="9" xfId="0" applyNumberFormat="1" applyBorder="1"/>
    <xf numFmtId="182" fontId="0" fillId="0" borderId="16" xfId="0" applyNumberFormat="1" applyBorder="1"/>
    <xf numFmtId="182" fontId="0" fillId="0" borderId="7" xfId="0" applyNumberFormat="1" applyBorder="1"/>
    <xf numFmtId="186" fontId="12" fillId="0" borderId="16" xfId="0" applyNumberFormat="1" applyFont="1" applyBorder="1"/>
    <xf numFmtId="0" fontId="12" fillId="0" borderId="0" xfId="0" applyFont="1" applyAlignment="1">
      <alignment vertical="center"/>
    </xf>
    <xf numFmtId="0" fontId="6" fillId="0" borderId="0" xfId="0" applyFont="1" applyAlignment="1">
      <alignment vertical="center"/>
    </xf>
    <xf numFmtId="0" fontId="6" fillId="0" borderId="9" xfId="0" applyFont="1" applyBorder="1"/>
    <xf numFmtId="0" fontId="0" fillId="0" borderId="9" xfId="0" applyBorder="1"/>
    <xf numFmtId="0" fontId="5" fillId="0" borderId="0" xfId="0" applyFont="1" applyAlignment="1">
      <alignment vertical="center"/>
    </xf>
    <xf numFmtId="186" fontId="12" fillId="0" borderId="9" xfId="0" applyNumberFormat="1" applyFont="1" applyBorder="1"/>
    <xf numFmtId="0" fontId="6" fillId="0" borderId="7" xfId="0" applyFont="1" applyBorder="1"/>
    <xf numFmtId="0" fontId="22" fillId="0" borderId="21" xfId="0" applyFont="1" applyBorder="1" applyAlignment="1">
      <alignment horizontal="center" vertical="center" textRotation="90" wrapText="1"/>
    </xf>
    <xf numFmtId="0" fontId="22" fillId="10" borderId="21" xfId="0" applyFont="1" applyFill="1" applyBorder="1" applyAlignment="1">
      <alignment horizontal="center" vertical="center" textRotation="90"/>
    </xf>
    <xf numFmtId="0" fontId="22" fillId="10" borderId="21" xfId="0" applyFont="1" applyFill="1" applyBorder="1" applyAlignment="1">
      <alignment horizontal="center" vertical="center" textRotation="90" wrapText="1"/>
    </xf>
    <xf numFmtId="0" fontId="22" fillId="0" borderId="0" xfId="0" applyFont="1"/>
    <xf numFmtId="169" fontId="6" fillId="0" borderId="0" xfId="26" applyNumberFormat="1" applyFont="1" applyFill="1" applyBorder="1"/>
    <xf numFmtId="169" fontId="6" fillId="0" borderId="0" xfId="26" applyNumberFormat="1" applyFont="1" applyFill="1"/>
    <xf numFmtId="182" fontId="20" fillId="0" borderId="16" xfId="0" applyNumberFormat="1" applyFont="1" applyBorder="1"/>
    <xf numFmtId="182" fontId="20" fillId="0" borderId="9" xfId="0" applyNumberFormat="1" applyFont="1" applyBorder="1"/>
    <xf numFmtId="182" fontId="20" fillId="0" borderId="7" xfId="0" applyNumberFormat="1" applyFont="1" applyBorder="1"/>
    <xf numFmtId="182" fontId="0" fillId="0" borderId="8" xfId="0" applyNumberFormat="1" applyBorder="1"/>
    <xf numFmtId="182" fontId="22" fillId="0" borderId="9" xfId="0" applyNumberFormat="1" applyFont="1" applyBorder="1"/>
    <xf numFmtId="182" fontId="22" fillId="0" borderId="15" xfId="0" applyNumberFormat="1" applyFont="1" applyBorder="1"/>
    <xf numFmtId="182" fontId="0" fillId="0" borderId="0" xfId="0" applyNumberFormat="1"/>
    <xf numFmtId="172" fontId="0" fillId="0" borderId="16" xfId="0" applyNumberFormat="1" applyBorder="1"/>
    <xf numFmtId="172" fontId="0" fillId="0" borderId="0" xfId="0" applyNumberFormat="1"/>
    <xf numFmtId="0" fontId="6" fillId="0" borderId="14" xfId="0" applyFont="1" applyBorder="1"/>
    <xf numFmtId="186" fontId="13" fillId="0" borderId="16" xfId="5" applyNumberFormat="1" applyFont="1" applyFill="1" applyBorder="1"/>
    <xf numFmtId="186" fontId="13" fillId="0" borderId="9" xfId="5" applyNumberFormat="1" applyFont="1" applyFill="1" applyBorder="1"/>
    <xf numFmtId="186" fontId="13" fillId="0" borderId="7" xfId="5" applyNumberFormat="1" applyFont="1" applyFill="1" applyBorder="1"/>
    <xf numFmtId="186" fontId="12" fillId="0" borderId="16" xfId="5" applyNumberFormat="1" applyFont="1" applyFill="1" applyBorder="1"/>
    <xf numFmtId="186" fontId="12" fillId="0" borderId="9" xfId="5" applyNumberFormat="1" applyFont="1" applyFill="1" applyBorder="1"/>
    <xf numFmtId="0" fontId="0" fillId="0" borderId="0" xfId="0" applyAlignment="1">
      <alignment vertical="center"/>
    </xf>
    <xf numFmtId="186" fontId="0" fillId="0" borderId="0" xfId="5" applyNumberFormat="1" applyFont="1" applyFill="1" applyBorder="1"/>
    <xf numFmtId="0" fontId="22" fillId="0" borderId="0" xfId="0" applyFont="1" applyAlignment="1">
      <alignment vertical="center"/>
    </xf>
    <xf numFmtId="0" fontId="0" fillId="0" borderId="15" xfId="0" applyBorder="1"/>
    <xf numFmtId="181" fontId="12" fillId="0" borderId="9" xfId="5" applyNumberFormat="1" applyFont="1" applyFill="1" applyBorder="1"/>
    <xf numFmtId="186" fontId="0" fillId="0" borderId="16" xfId="5" applyNumberFormat="1" applyFont="1" applyFill="1" applyBorder="1"/>
    <xf numFmtId="186" fontId="0" fillId="0" borderId="9" xfId="5" applyNumberFormat="1" applyFont="1" applyFill="1" applyBorder="1"/>
    <xf numFmtId="186" fontId="20" fillId="0" borderId="16" xfId="5" applyNumberFormat="1" applyFont="1" applyFill="1" applyBorder="1"/>
    <xf numFmtId="186" fontId="0" fillId="0" borderId="7" xfId="5" applyNumberFormat="1" applyFont="1" applyFill="1" applyBorder="1"/>
    <xf numFmtId="172" fontId="0" fillId="0" borderId="9" xfId="0" applyNumberFormat="1" applyBorder="1"/>
    <xf numFmtId="186" fontId="20" fillId="0" borderId="7" xfId="5" applyNumberFormat="1" applyFont="1" applyFill="1" applyBorder="1"/>
    <xf numFmtId="9" fontId="0" fillId="0" borderId="8" xfId="26"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2" fontId="28" fillId="0" borderId="0" xfId="0" applyNumberFormat="1" applyFont="1"/>
    <xf numFmtId="172" fontId="27" fillId="0" borderId="0" xfId="0" applyNumberFormat="1" applyFont="1" applyAlignment="1">
      <alignment horizontal="center" wrapText="1" readingOrder="1"/>
    </xf>
    <xf numFmtId="0" fontId="29" fillId="0" borderId="0" xfId="0" applyFont="1" applyAlignment="1">
      <alignment horizontal="left" wrapText="1" readingOrder="1"/>
    </xf>
    <xf numFmtId="0" fontId="12" fillId="0" borderId="25" xfId="0" applyFont="1" applyBorder="1" applyAlignment="1">
      <alignment horizontal="center" vertical="center" textRotation="90"/>
    </xf>
    <xf numFmtId="188" fontId="12" fillId="0" borderId="16" xfId="5" applyNumberFormat="1" applyFont="1" applyFill="1" applyBorder="1"/>
    <xf numFmtId="0" fontId="12" fillId="0" borderId="4" xfId="0" applyFont="1" applyBorder="1" applyAlignment="1">
      <alignment horizontal="center" vertical="center" textRotation="90"/>
    </xf>
    <xf numFmtId="0" fontId="12" fillId="0" borderId="6" xfId="0" applyFont="1" applyBorder="1" applyAlignment="1">
      <alignment horizontal="center" vertical="center" textRotation="90"/>
    </xf>
    <xf numFmtId="0" fontId="0" fillId="0" borderId="0" xfId="0" applyAlignment="1">
      <alignment horizontal="left"/>
    </xf>
    <xf numFmtId="0" fontId="0" fillId="0" borderId="19" xfId="0" applyBorder="1"/>
    <xf numFmtId="0" fontId="22" fillId="0" borderId="20" xfId="0" applyFont="1" applyBorder="1" applyAlignment="1">
      <alignment horizontal="center" vertical="center" textRotation="90" wrapText="1"/>
    </xf>
    <xf numFmtId="0" fontId="22" fillId="0" borderId="28" xfId="0" applyFont="1" applyBorder="1" applyAlignment="1">
      <alignment horizontal="center" vertical="center" textRotation="90"/>
    </xf>
    <xf numFmtId="188" fontId="22" fillId="0" borderId="9" xfId="5" applyNumberFormat="1" applyFont="1" applyFill="1" applyBorder="1"/>
    <xf numFmtId="188" fontId="22" fillId="0" borderId="16" xfId="5" applyNumberFormat="1" applyFont="1" applyFill="1" applyBorder="1"/>
    <xf numFmtId="182" fontId="24" fillId="0" borderId="16" xfId="0" applyNumberFormat="1" applyFont="1" applyBorder="1"/>
    <xf numFmtId="182" fontId="7" fillId="0" borderId="16" xfId="0" applyNumberFormat="1" applyFont="1" applyBorder="1"/>
    <xf numFmtId="186" fontId="24" fillId="0" borderId="16" xfId="5" applyNumberFormat="1" applyFont="1" applyFill="1" applyBorder="1"/>
    <xf numFmtId="186" fontId="7" fillId="0" borderId="16" xfId="0" applyNumberFormat="1" applyFont="1" applyBorder="1"/>
    <xf numFmtId="0" fontId="22" fillId="3" borderId="21" xfId="0" applyFont="1" applyFill="1" applyBorder="1" applyAlignment="1">
      <alignment horizontal="center" vertical="center" textRotation="90" wrapText="1"/>
    </xf>
    <xf numFmtId="0" fontId="22" fillId="3" borderId="27" xfId="0" applyFont="1" applyFill="1" applyBorder="1" applyAlignment="1">
      <alignment horizontal="center" vertical="center" textRotation="90" wrapText="1"/>
    </xf>
    <xf numFmtId="0" fontId="5" fillId="0" borderId="29" xfId="0" applyFont="1" applyBorder="1" applyAlignment="1">
      <alignment horizontal="left"/>
    </xf>
    <xf numFmtId="0" fontId="14" fillId="0" borderId="0" xfId="1964" applyFont="1" applyAlignment="1">
      <alignment textRotation="90" wrapText="1"/>
    </xf>
    <xf numFmtId="0" fontId="0" fillId="0" borderId="0" xfId="0" applyAlignment="1">
      <alignment textRotation="90"/>
    </xf>
    <xf numFmtId="0" fontId="14" fillId="0" borderId="0" xfId="1964" applyFont="1" applyAlignment="1">
      <alignment horizontal="center" textRotation="90" wrapText="1"/>
    </xf>
    <xf numFmtId="0" fontId="0" fillId="12" borderId="0" xfId="0" applyFill="1" applyAlignment="1">
      <alignment horizontal="center"/>
    </xf>
    <xf numFmtId="1" fontId="0" fillId="0" borderId="0" xfId="0" applyNumberFormat="1" applyAlignment="1">
      <alignment horizontal="center"/>
    </xf>
    <xf numFmtId="186" fontId="6" fillId="0" borderId="0" xfId="5" applyNumberFormat="1" applyFont="1"/>
    <xf numFmtId="0" fontId="0" fillId="0" borderId="10" xfId="0" applyBorder="1"/>
    <xf numFmtId="43" fontId="6" fillId="0" borderId="0" xfId="5" applyFont="1"/>
    <xf numFmtId="172" fontId="6" fillId="0" borderId="0" xfId="5" applyNumberFormat="1" applyFont="1"/>
    <xf numFmtId="0" fontId="6" fillId="0" borderId="13" xfId="0" applyFont="1" applyBorder="1"/>
    <xf numFmtId="0" fontId="6" fillId="0" borderId="17" xfId="0" applyFont="1" applyBorder="1"/>
    <xf numFmtId="0" fontId="6" fillId="0" borderId="0" xfId="0" applyFont="1" applyAlignment="1">
      <alignment textRotation="90" wrapText="1"/>
    </xf>
    <xf numFmtId="172" fontId="18" fillId="0" borderId="0" xfId="5" applyNumberFormat="1" applyFont="1"/>
    <xf numFmtId="0" fontId="8" fillId="0" borderId="0" xfId="1964" applyFont="1" applyAlignment="1">
      <alignment textRotation="90" wrapText="1"/>
    </xf>
    <xf numFmtId="0" fontId="7" fillId="0" borderId="29" xfId="0" applyFont="1" applyBorder="1" applyAlignment="1">
      <alignment horizontal="center"/>
    </xf>
    <xf numFmtId="0" fontId="22" fillId="0" borderId="30" xfId="0" applyFont="1" applyBorder="1"/>
    <xf numFmtId="0" fontId="0" fillId="0" borderId="31" xfId="0" applyBorder="1"/>
    <xf numFmtId="0" fontId="0" fillId="0" borderId="32" xfId="0" applyBorder="1"/>
    <xf numFmtId="0" fontId="0" fillId="0" borderId="33" xfId="0" applyBorder="1"/>
    <xf numFmtId="0" fontId="0" fillId="0" borderId="29"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4" borderId="0" xfId="0" applyFill="1"/>
    <xf numFmtId="172" fontId="0" fillId="4" borderId="0" xfId="0" applyNumberFormat="1" applyFill="1"/>
    <xf numFmtId="0" fontId="19" fillId="0" borderId="0" xfId="0" applyFont="1"/>
    <xf numFmtId="0" fontId="0" fillId="0" borderId="40" xfId="0" applyBorder="1"/>
    <xf numFmtId="0" fontId="0" fillId="0" borderId="41" xfId="0" applyBorder="1"/>
    <xf numFmtId="0" fontId="0" fillId="11" borderId="42" xfId="0" applyFill="1" applyBorder="1"/>
    <xf numFmtId="0" fontId="0" fillId="11" borderId="43" xfId="0" applyFill="1" applyBorder="1"/>
    <xf numFmtId="0" fontId="0" fillId="0" borderId="44" xfId="0" applyBorder="1"/>
    <xf numFmtId="0" fontId="32" fillId="11" borderId="45" xfId="0" applyFont="1" applyFill="1" applyBorder="1" applyAlignment="1">
      <alignment horizontal="right" vertical="center"/>
    </xf>
    <xf numFmtId="0" fontId="0" fillId="11" borderId="46" xfId="0" applyFill="1" applyBorder="1"/>
    <xf numFmtId="0" fontId="6" fillId="13" borderId="0" xfId="0" applyFont="1" applyFill="1"/>
    <xf numFmtId="0" fontId="7" fillId="0" borderId="0" xfId="0" applyFont="1" applyAlignment="1">
      <alignment vertical="center"/>
    </xf>
    <xf numFmtId="0" fontId="5" fillId="0" borderId="47" xfId="0" applyFont="1" applyBorder="1"/>
    <xf numFmtId="187" fontId="6" fillId="2" borderId="0" xfId="5" applyNumberFormat="1" applyFont="1" applyFill="1" applyBorder="1"/>
    <xf numFmtId="187" fontId="6" fillId="2" borderId="16" xfId="5" applyNumberFormat="1" applyFont="1" applyFill="1" applyBorder="1"/>
    <xf numFmtId="187" fontId="6" fillId="2" borderId="0" xfId="0" applyNumberFormat="1" applyFont="1" applyFill="1"/>
    <xf numFmtId="187" fontId="6" fillId="2" borderId="16" xfId="0" applyNumberFormat="1" applyFont="1" applyFill="1" applyBorder="1"/>
    <xf numFmtId="187" fontId="6" fillId="14" borderId="0" xfId="5" applyNumberFormat="1" applyFont="1" applyFill="1" applyBorder="1"/>
    <xf numFmtId="188" fontId="6" fillId="2" borderId="0" xfId="5" applyNumberFormat="1" applyFont="1" applyFill="1" applyBorder="1"/>
    <xf numFmtId="188" fontId="6" fillId="2" borderId="16" xfId="5" applyNumberFormat="1" applyFont="1" applyFill="1" applyBorder="1"/>
    <xf numFmtId="188" fontId="6" fillId="14" borderId="16" xfId="5" applyNumberFormat="1" applyFont="1" applyFill="1" applyBorder="1"/>
    <xf numFmtId="187" fontId="6" fillId="2" borderId="0" xfId="26" applyNumberFormat="1" applyFont="1" applyFill="1" applyBorder="1"/>
    <xf numFmtId="187" fontId="6" fillId="14" borderId="0" xfId="26" applyNumberFormat="1" applyFont="1" applyFill="1" applyBorder="1"/>
    <xf numFmtId="0" fontId="6" fillId="0" borderId="16" xfId="0" applyFont="1" applyBorder="1" applyAlignment="1">
      <alignment horizontal="center"/>
    </xf>
    <xf numFmtId="187" fontId="8" fillId="2" borderId="0" xfId="5" applyNumberFormat="1" applyFont="1" applyFill="1" applyBorder="1"/>
    <xf numFmtId="0" fontId="26" fillId="0" borderId="0" xfId="0" applyFont="1"/>
    <xf numFmtId="187" fontId="6" fillId="14" borderId="16" xfId="5" applyNumberFormat="1" applyFont="1" applyFill="1" applyBorder="1"/>
    <xf numFmtId="187" fontId="8" fillId="14" borderId="16" xfId="1964" applyNumberFormat="1" applyFont="1" applyFill="1" applyBorder="1"/>
    <xf numFmtId="187" fontId="6" fillId="15" borderId="16" xfId="5" applyNumberFormat="1" applyFont="1" applyFill="1" applyBorder="1"/>
    <xf numFmtId="187" fontId="6" fillId="15" borderId="0" xfId="5" applyNumberFormat="1" applyFont="1" applyFill="1" applyBorder="1"/>
    <xf numFmtId="188" fontId="6" fillId="15" borderId="16" xfId="5" applyNumberFormat="1" applyFont="1" applyFill="1" applyBorder="1"/>
    <xf numFmtId="187" fontId="6" fillId="14" borderId="0" xfId="0" applyNumberFormat="1" applyFont="1" applyFill="1"/>
    <xf numFmtId="187" fontId="6" fillId="15" borderId="0" xfId="26" applyNumberFormat="1" applyFont="1" applyFill="1" applyBorder="1"/>
    <xf numFmtId="187" fontId="6" fillId="15" borderId="0" xfId="0" applyNumberFormat="1" applyFont="1" applyFill="1"/>
    <xf numFmtId="187" fontId="5" fillId="0" borderId="16" xfId="5" applyNumberFormat="1" applyFont="1" applyBorder="1"/>
    <xf numFmtId="188" fontId="5" fillId="0" borderId="16" xfId="5" applyNumberFormat="1" applyFont="1" applyFill="1" applyBorder="1"/>
    <xf numFmtId="187" fontId="5" fillId="0" borderId="0" xfId="5" applyNumberFormat="1" applyFont="1" applyBorder="1"/>
    <xf numFmtId="187" fontId="0" fillId="15" borderId="16" xfId="5" applyNumberFormat="1" applyFont="1" applyFill="1" applyBorder="1"/>
    <xf numFmtId="187" fontId="6" fillId="15" borderId="16" xfId="0" applyNumberFormat="1" applyFont="1" applyFill="1" applyBorder="1"/>
    <xf numFmtId="187" fontId="0" fillId="15" borderId="16" xfId="0" applyNumberFormat="1" applyFill="1" applyBorder="1"/>
    <xf numFmtId="188" fontId="6" fillId="0" borderId="16" xfId="5" applyNumberFormat="1" applyFont="1" applyFill="1" applyBorder="1"/>
    <xf numFmtId="0" fontId="6" fillId="13" borderId="14" xfId="0" applyFont="1" applyFill="1" applyBorder="1"/>
    <xf numFmtId="187" fontId="6" fillId="13" borderId="16" xfId="5" applyNumberFormat="1" applyFont="1" applyFill="1" applyBorder="1"/>
    <xf numFmtId="187" fontId="5" fillId="0" borderId="7" xfId="5" applyNumberFormat="1" applyFont="1" applyBorder="1"/>
    <xf numFmtId="188" fontId="6" fillId="13" borderId="16" xfId="5" applyNumberFormat="1" applyFont="1" applyFill="1" applyBorder="1"/>
    <xf numFmtId="187" fontId="6" fillId="13" borderId="0" xfId="0" applyNumberFormat="1" applyFont="1" applyFill="1"/>
    <xf numFmtId="187" fontId="5" fillId="0" borderId="7" xfId="0" applyNumberFormat="1" applyFont="1" applyBorder="1"/>
    <xf numFmtId="188" fontId="6" fillId="0" borderId="7" xfId="5" applyNumberFormat="1" applyFont="1" applyFill="1" applyBorder="1"/>
    <xf numFmtId="0" fontId="6" fillId="13" borderId="8" xfId="0" applyFont="1" applyFill="1" applyBorder="1"/>
    <xf numFmtId="0" fontId="5" fillId="13" borderId="0" xfId="0" applyFont="1" applyFill="1" applyAlignment="1">
      <alignment horizontal="center"/>
    </xf>
    <xf numFmtId="187" fontId="5" fillId="13" borderId="16" xfId="5" applyNumberFormat="1" applyFont="1" applyFill="1" applyBorder="1"/>
    <xf numFmtId="188" fontId="5" fillId="13" borderId="16" xfId="5" applyNumberFormat="1" applyFont="1" applyFill="1" applyBorder="1"/>
    <xf numFmtId="187" fontId="5" fillId="13" borderId="0" xfId="5" applyNumberFormat="1" applyFont="1" applyFill="1" applyBorder="1"/>
    <xf numFmtId="187" fontId="6" fillId="16" borderId="16" xfId="5" applyNumberFormat="1" applyFont="1" applyFill="1" applyBorder="1"/>
    <xf numFmtId="187" fontId="6" fillId="16" borderId="0" xfId="0" applyNumberFormat="1" applyFont="1" applyFill="1"/>
    <xf numFmtId="187" fontId="6" fillId="2" borderId="8" xfId="0" applyNumberFormat="1" applyFont="1" applyFill="1" applyBorder="1"/>
    <xf numFmtId="187" fontId="6" fillId="2" borderId="8" xfId="26" applyNumberFormat="1" applyFont="1" applyFill="1" applyBorder="1"/>
    <xf numFmtId="187" fontId="6" fillId="14" borderId="8" xfId="26" applyNumberFormat="1" applyFont="1" applyFill="1" applyBorder="1"/>
    <xf numFmtId="187" fontId="6" fillId="14" borderId="8" xfId="0" applyNumberFormat="1" applyFont="1" applyFill="1" applyBorder="1"/>
    <xf numFmtId="187" fontId="6" fillId="15" borderId="8" xfId="26" applyNumberFormat="1" applyFont="1" applyFill="1" applyBorder="1"/>
    <xf numFmtId="187" fontId="6" fillId="15" borderId="8" xfId="0" applyNumberFormat="1" applyFont="1" applyFill="1" applyBorder="1"/>
    <xf numFmtId="187" fontId="6" fillId="15" borderId="8" xfId="5" applyNumberFormat="1" applyFont="1" applyFill="1" applyBorder="1"/>
    <xf numFmtId="187" fontId="5" fillId="0" borderId="8" xfId="5" applyNumberFormat="1" applyFont="1" applyBorder="1"/>
    <xf numFmtId="187" fontId="6" fillId="13" borderId="8" xfId="0" applyNumberFormat="1" applyFont="1" applyFill="1" applyBorder="1"/>
    <xf numFmtId="187" fontId="5" fillId="0" borderId="8" xfId="0" applyNumberFormat="1" applyFont="1" applyBorder="1"/>
    <xf numFmtId="188" fontId="6" fillId="0" borderId="8" xfId="5" applyNumberFormat="1" applyFont="1" applyFill="1" applyBorder="1"/>
    <xf numFmtId="188" fontId="6" fillId="0" borderId="0" xfId="5" applyNumberFormat="1" applyFont="1" applyFill="1" applyBorder="1"/>
    <xf numFmtId="186" fontId="9" fillId="0" borderId="0" xfId="5" applyNumberFormat="1" applyFont="1" applyBorder="1"/>
    <xf numFmtId="188" fontId="5" fillId="0" borderId="8" xfId="5" applyNumberFormat="1" applyFont="1" applyFill="1" applyBorder="1"/>
    <xf numFmtId="188" fontId="6" fillId="13" borderId="8" xfId="5" applyNumberFormat="1" applyFont="1" applyFill="1" applyBorder="1"/>
    <xf numFmtId="188" fontId="6" fillId="13" borderId="0" xfId="5" applyNumberFormat="1" applyFont="1" applyFill="1" applyBorder="1"/>
    <xf numFmtId="0" fontId="16" fillId="0" borderId="0" xfId="0" applyFont="1"/>
    <xf numFmtId="0" fontId="16" fillId="0" borderId="7" xfId="0" applyFont="1" applyBorder="1" applyAlignment="1">
      <alignment horizontal="center"/>
    </xf>
    <xf numFmtId="0" fontId="16" fillId="0" borderId="9" xfId="0" applyFont="1" applyBorder="1" applyAlignment="1">
      <alignment horizontal="center"/>
    </xf>
    <xf numFmtId="0" fontId="16" fillId="2" borderId="0" xfId="0" applyFont="1" applyFill="1" applyAlignment="1">
      <alignment horizontal="center"/>
    </xf>
    <xf numFmtId="0" fontId="16" fillId="2" borderId="16" xfId="0" applyFont="1" applyFill="1" applyBorder="1" applyAlignment="1">
      <alignment horizontal="center"/>
    </xf>
    <xf numFmtId="0" fontId="16" fillId="2" borderId="14" xfId="0" applyFont="1" applyFill="1" applyBorder="1" applyAlignment="1">
      <alignment horizontal="center"/>
    </xf>
    <xf numFmtId="0" fontId="6" fillId="0" borderId="7" xfId="0" applyFont="1" applyBorder="1" applyAlignment="1">
      <alignment horizontal="right"/>
    </xf>
    <xf numFmtId="37" fontId="6" fillId="2" borderId="0" xfId="5" applyNumberFormat="1" applyFont="1" applyFill="1" applyBorder="1" applyAlignment="1">
      <alignment horizontal="right"/>
    </xf>
    <xf numFmtId="37" fontId="6" fillId="2" borderId="16" xfId="5" applyNumberFormat="1" applyFont="1" applyFill="1" applyBorder="1" applyAlignment="1">
      <alignment horizontal="right"/>
    </xf>
    <xf numFmtId="37" fontId="6" fillId="2" borderId="0" xfId="0" applyNumberFormat="1" applyFont="1" applyFill="1" applyAlignment="1">
      <alignment horizontal="right"/>
    </xf>
    <xf numFmtId="37" fontId="6" fillId="2" borderId="7" xfId="0" applyNumberFormat="1" applyFont="1" applyFill="1" applyBorder="1" applyAlignment="1">
      <alignment horizontal="right"/>
    </xf>
    <xf numFmtId="37" fontId="6" fillId="2" borderId="16" xfId="0" applyNumberFormat="1" applyFont="1" applyFill="1" applyBorder="1" applyAlignment="1">
      <alignment horizontal="right"/>
    </xf>
    <xf numFmtId="37" fontId="6" fillId="2" borderId="8" xfId="0" applyNumberFormat="1" applyFont="1" applyFill="1" applyBorder="1" applyAlignment="1">
      <alignment horizontal="right"/>
    </xf>
    <xf numFmtId="0" fontId="6" fillId="0" borderId="17" xfId="0" applyFont="1" applyBorder="1" applyAlignment="1">
      <alignment horizontal="center"/>
    </xf>
    <xf numFmtId="0" fontId="6" fillId="0" borderId="10" xfId="0" applyFont="1" applyBorder="1" applyAlignment="1">
      <alignment horizontal="center"/>
    </xf>
    <xf numFmtId="37" fontId="8" fillId="2" borderId="14" xfId="5" applyNumberFormat="1" applyFont="1" applyFill="1" applyBorder="1" applyAlignment="1">
      <alignment horizontal="right"/>
    </xf>
    <xf numFmtId="37" fontId="6" fillId="2" borderId="10" xfId="5" applyNumberFormat="1" applyFont="1" applyFill="1" applyBorder="1" applyAlignment="1">
      <alignment horizontal="right"/>
    </xf>
    <xf numFmtId="37" fontId="6" fillId="2" borderId="14" xfId="5" applyNumberFormat="1" applyFont="1" applyFill="1" applyBorder="1" applyAlignment="1">
      <alignment horizontal="right"/>
    </xf>
    <xf numFmtId="37" fontId="6" fillId="2" borderId="10" xfId="0" applyNumberFormat="1" applyFont="1" applyFill="1" applyBorder="1" applyAlignment="1">
      <alignment horizontal="right"/>
    </xf>
    <xf numFmtId="37" fontId="8" fillId="2" borderId="0" xfId="5" applyNumberFormat="1" applyFont="1" applyFill="1" applyBorder="1" applyAlignment="1">
      <alignment horizontal="right"/>
    </xf>
    <xf numFmtId="37" fontId="8" fillId="0" borderId="8" xfId="5" applyNumberFormat="1" applyFont="1" applyFill="1" applyBorder="1" applyAlignment="1">
      <alignment horizontal="right"/>
    </xf>
    <xf numFmtId="37" fontId="6" fillId="0" borderId="8" xfId="5" applyNumberFormat="1" applyFont="1" applyFill="1" applyBorder="1" applyAlignment="1">
      <alignment horizontal="right"/>
    </xf>
    <xf numFmtId="187" fontId="8" fillId="0" borderId="0" xfId="5" applyNumberFormat="1" applyFont="1" applyFill="1" applyBorder="1"/>
    <xf numFmtId="0" fontId="16" fillId="14" borderId="0" xfId="0" applyFont="1" applyFill="1" applyAlignment="1">
      <alignment horizontal="center" wrapText="1"/>
    </xf>
    <xf numFmtId="0" fontId="16" fillId="14" borderId="16" xfId="0" applyFont="1" applyFill="1" applyBorder="1" applyAlignment="1">
      <alignment horizontal="center"/>
    </xf>
    <xf numFmtId="0" fontId="16" fillId="14" borderId="16" xfId="0" applyFont="1" applyFill="1" applyBorder="1" applyAlignment="1">
      <alignment horizontal="center" wrapText="1"/>
    </xf>
    <xf numFmtId="0" fontId="16" fillId="14" borderId="0" xfId="0" applyFont="1" applyFill="1" applyAlignment="1">
      <alignment horizontal="center"/>
    </xf>
    <xf numFmtId="0" fontId="16" fillId="15" borderId="16" xfId="0" applyFont="1" applyFill="1" applyBorder="1" applyAlignment="1">
      <alignment horizontal="center" wrapText="1"/>
    </xf>
    <xf numFmtId="0" fontId="16" fillId="15" borderId="0" xfId="0" applyFont="1" applyFill="1" applyAlignment="1">
      <alignment horizontal="center" wrapText="1"/>
    </xf>
    <xf numFmtId="37" fontId="6" fillId="14" borderId="0" xfId="5" applyNumberFormat="1" applyFont="1" applyFill="1" applyBorder="1" applyAlignment="1">
      <alignment horizontal="right"/>
    </xf>
    <xf numFmtId="37" fontId="6" fillId="14" borderId="16" xfId="5" applyNumberFormat="1" applyFont="1" applyFill="1" applyBorder="1" applyAlignment="1">
      <alignment horizontal="right"/>
    </xf>
    <xf numFmtId="37" fontId="8" fillId="14" borderId="16" xfId="1964" applyNumberFormat="1" applyFont="1" applyFill="1" applyBorder="1" applyAlignment="1">
      <alignment horizontal="right"/>
    </xf>
    <xf numFmtId="37" fontId="6" fillId="15" borderId="16" xfId="5" applyNumberFormat="1" applyFont="1" applyFill="1" applyBorder="1" applyAlignment="1">
      <alignment horizontal="right"/>
    </xf>
    <xf numFmtId="37" fontId="6" fillId="15" borderId="0" xfId="5" applyNumberFormat="1" applyFont="1" applyFill="1" applyBorder="1" applyAlignment="1">
      <alignment horizontal="right"/>
    </xf>
    <xf numFmtId="37" fontId="6" fillId="14" borderId="8" xfId="26" applyNumberFormat="1" applyFont="1" applyFill="1" applyBorder="1" applyAlignment="1">
      <alignment horizontal="right"/>
    </xf>
    <xf numFmtId="37" fontId="6" fillId="14" borderId="8" xfId="0" applyNumberFormat="1" applyFont="1" applyFill="1" applyBorder="1" applyAlignment="1">
      <alignment horizontal="right"/>
    </xf>
    <xf numFmtId="37" fontId="6" fillId="15" borderId="8" xfId="0" applyNumberFormat="1" applyFont="1" applyFill="1" applyBorder="1" applyAlignment="1">
      <alignment horizontal="right"/>
    </xf>
    <xf numFmtId="37" fontId="6" fillId="14" borderId="14" xfId="5" applyNumberFormat="1" applyFont="1" applyFill="1" applyBorder="1" applyAlignment="1">
      <alignment horizontal="right"/>
    </xf>
    <xf numFmtId="37" fontId="6" fillId="14" borderId="10" xfId="5" applyNumberFormat="1" applyFont="1" applyFill="1" applyBorder="1" applyAlignment="1">
      <alignment horizontal="right"/>
    </xf>
    <xf numFmtId="37" fontId="6" fillId="15" borderId="10" xfId="5" applyNumberFormat="1" applyFont="1" applyFill="1" applyBorder="1" applyAlignment="1">
      <alignment horizontal="right"/>
    </xf>
    <xf numFmtId="37" fontId="6" fillId="15" borderId="14" xfId="5" applyNumberFormat="1" applyFont="1" applyFill="1" applyBorder="1" applyAlignment="1">
      <alignment horizontal="right"/>
    </xf>
    <xf numFmtId="37" fontId="6" fillId="15" borderId="0" xfId="0" applyNumberFormat="1" applyFont="1" applyFill="1" applyAlignment="1">
      <alignment horizontal="right"/>
    </xf>
    <xf numFmtId="37" fontId="6" fillId="15" borderId="8" xfId="26" applyNumberFormat="1" applyFont="1" applyFill="1" applyBorder="1" applyAlignment="1">
      <alignment horizontal="right"/>
    </xf>
    <xf numFmtId="37" fontId="6" fillId="15" borderId="8" xfId="5" applyNumberFormat="1" applyFont="1" applyFill="1" applyBorder="1" applyAlignment="1">
      <alignment horizontal="right"/>
    </xf>
    <xf numFmtId="37" fontId="6" fillId="15" borderId="14" xfId="0" applyNumberFormat="1" applyFont="1" applyFill="1" applyBorder="1" applyAlignment="1">
      <alignment horizontal="right"/>
    </xf>
    <xf numFmtId="37" fontId="0" fillId="15" borderId="10" xfId="0" applyNumberFormat="1" applyFill="1" applyBorder="1" applyAlignment="1">
      <alignment horizontal="right"/>
    </xf>
    <xf numFmtId="37" fontId="0" fillId="15" borderId="16" xfId="0" applyNumberFormat="1" applyFill="1" applyBorder="1" applyAlignment="1">
      <alignment horizontal="right"/>
    </xf>
    <xf numFmtId="37" fontId="6" fillId="0" borderId="8" xfId="0" applyNumberFormat="1" applyFont="1" applyBorder="1" applyAlignment="1">
      <alignment horizontal="right"/>
    </xf>
    <xf numFmtId="37" fontId="0" fillId="0" borderId="8" xfId="0" applyNumberFormat="1" applyBorder="1" applyAlignment="1">
      <alignment horizontal="right"/>
    </xf>
    <xf numFmtId="187" fontId="0" fillId="0" borderId="0" xfId="0" applyNumberFormat="1"/>
    <xf numFmtId="0" fontId="5" fillId="0" borderId="0" xfId="0" applyFont="1" applyAlignment="1">
      <alignment horizontal="center" textRotation="90" wrapText="1"/>
    </xf>
    <xf numFmtId="0" fontId="16" fillId="0" borderId="16" xfId="0" applyFont="1" applyBorder="1" applyAlignment="1">
      <alignment horizontal="center" wrapText="1"/>
    </xf>
    <xf numFmtId="0" fontId="33" fillId="0" borderId="0" xfId="0" applyFont="1"/>
    <xf numFmtId="37" fontId="5" fillId="0" borderId="16" xfId="5" applyNumberFormat="1" applyFont="1" applyBorder="1" applyAlignment="1">
      <alignment horizontal="right"/>
    </xf>
    <xf numFmtId="0" fontId="34" fillId="0" borderId="0" xfId="0" applyFont="1"/>
    <xf numFmtId="37" fontId="6" fillId="15" borderId="10" xfId="0" applyNumberFormat="1" applyFont="1" applyFill="1" applyBorder="1" applyAlignment="1">
      <alignment horizontal="right"/>
    </xf>
    <xf numFmtId="37" fontId="5" fillId="0" borderId="10" xfId="5" applyNumberFormat="1" applyFont="1" applyBorder="1" applyAlignment="1">
      <alignment horizontal="right"/>
    </xf>
    <xf numFmtId="37" fontId="6" fillId="15" borderId="16" xfId="0" applyNumberFormat="1" applyFont="1" applyFill="1" applyBorder="1" applyAlignment="1">
      <alignment horizontal="right"/>
    </xf>
    <xf numFmtId="37" fontId="5" fillId="0" borderId="15" xfId="5" applyNumberFormat="1" applyFont="1" applyFill="1" applyBorder="1" applyAlignment="1">
      <alignment horizontal="right"/>
    </xf>
    <xf numFmtId="187" fontId="5" fillId="0" borderId="0" xfId="5" applyNumberFormat="1" applyFont="1" applyFill="1" applyBorder="1"/>
    <xf numFmtId="37" fontId="33" fillId="0" borderId="0" xfId="0" applyNumberFormat="1" applyFont="1"/>
    <xf numFmtId="187" fontId="8" fillId="0" borderId="8" xfId="5" applyNumberFormat="1" applyFont="1" applyFill="1" applyBorder="1"/>
    <xf numFmtId="187" fontId="6" fillId="0" borderId="8" xfId="5" applyNumberFormat="1" applyFont="1" applyFill="1" applyBorder="1"/>
    <xf numFmtId="187" fontId="6" fillId="0" borderId="8" xfId="0" applyNumberFormat="1" applyFont="1" applyBorder="1"/>
    <xf numFmtId="187" fontId="0" fillId="0" borderId="8" xfId="0" applyNumberFormat="1" applyBorder="1"/>
    <xf numFmtId="187" fontId="5" fillId="0" borderId="8" xfId="5" applyNumberFormat="1" applyFont="1" applyFill="1" applyBorder="1"/>
    <xf numFmtId="0" fontId="35" fillId="0" borderId="0" xfId="0" applyFont="1"/>
    <xf numFmtId="0" fontId="36" fillId="0" borderId="0" xfId="0" applyFont="1"/>
    <xf numFmtId="0" fontId="21" fillId="0" borderId="0" xfId="0" applyFont="1" applyAlignment="1">
      <alignment horizontal="left"/>
    </xf>
    <xf numFmtId="0" fontId="37" fillId="0" borderId="0" xfId="0" applyFont="1" applyAlignment="1">
      <alignment wrapText="1"/>
    </xf>
    <xf numFmtId="0" fontId="16" fillId="0" borderId="0" xfId="0" applyFont="1" applyAlignment="1">
      <alignment vertical="center"/>
    </xf>
    <xf numFmtId="0" fontId="5" fillId="0" borderId="0" xfId="0" applyFont="1" applyAlignment="1">
      <alignment horizontal="left"/>
    </xf>
    <xf numFmtId="0" fontId="6" fillId="0" borderId="0" xfId="0" applyFont="1" applyAlignment="1">
      <alignment horizontal="left"/>
    </xf>
    <xf numFmtId="0" fontId="41" fillId="0" borderId="0" xfId="0" applyFont="1" applyAlignment="1">
      <alignment horizontal="right"/>
    </xf>
    <xf numFmtId="0" fontId="12" fillId="4" borderId="96" xfId="0" applyFont="1" applyFill="1" applyBorder="1" applyAlignment="1">
      <alignment horizontal="center" vertical="center" textRotation="90" wrapText="1"/>
    </xf>
    <xf numFmtId="186" fontId="0" fillId="0" borderId="96" xfId="5" applyNumberFormat="1" applyFont="1" applyFill="1" applyBorder="1"/>
    <xf numFmtId="182" fontId="20" fillId="0" borderId="96" xfId="0" applyNumberFormat="1" applyFont="1" applyBorder="1"/>
    <xf numFmtId="187" fontId="6" fillId="2" borderId="96" xfId="0" applyNumberFormat="1" applyFont="1" applyFill="1" applyBorder="1"/>
    <xf numFmtId="187" fontId="6" fillId="2" borderId="96" xfId="26" applyNumberFormat="1" applyFont="1" applyFill="1" applyBorder="1"/>
    <xf numFmtId="187" fontId="6" fillId="14" borderId="96" xfId="0" applyNumberFormat="1" applyFont="1" applyFill="1" applyBorder="1"/>
    <xf numFmtId="187" fontId="6" fillId="15" borderId="96" xfId="26" applyNumberFormat="1" applyFont="1" applyFill="1" applyBorder="1"/>
    <xf numFmtId="187" fontId="6" fillId="15" borderId="96" xfId="5" applyNumberFormat="1" applyFont="1" applyFill="1" applyBorder="1"/>
    <xf numFmtId="187" fontId="6" fillId="15" borderId="96" xfId="0" applyNumberFormat="1" applyFont="1" applyFill="1" applyBorder="1"/>
    <xf numFmtId="187" fontId="5" fillId="0" borderId="96" xfId="5" applyNumberFormat="1" applyFont="1" applyBorder="1"/>
    <xf numFmtId="187" fontId="6" fillId="16" borderId="96" xfId="0" applyNumberFormat="1" applyFont="1" applyFill="1" applyBorder="1"/>
    <xf numFmtId="0" fontId="6" fillId="0" borderId="96" xfId="0" applyFont="1" applyBorder="1" applyAlignment="1">
      <alignment horizontal="center" textRotation="90"/>
    </xf>
    <xf numFmtId="0" fontId="6" fillId="2" borderId="96" xfId="0" applyFont="1" applyFill="1" applyBorder="1" applyAlignment="1">
      <alignment horizontal="center" textRotation="90"/>
    </xf>
    <xf numFmtId="0" fontId="5" fillId="2" borderId="96" xfId="0" applyFont="1" applyFill="1" applyBorder="1" applyAlignment="1">
      <alignment horizontal="center" textRotation="90"/>
    </xf>
    <xf numFmtId="0" fontId="6" fillId="14" borderId="96" xfId="0" applyFont="1" applyFill="1" applyBorder="1" applyAlignment="1">
      <alignment horizontal="center" textRotation="90" wrapText="1"/>
    </xf>
    <xf numFmtId="0" fontId="6" fillId="14" borderId="96" xfId="0" applyFont="1" applyFill="1" applyBorder="1" applyAlignment="1">
      <alignment horizontal="center" textRotation="90"/>
    </xf>
    <xf numFmtId="0" fontId="5" fillId="14" borderId="96" xfId="0" applyFont="1" applyFill="1" applyBorder="1" applyAlignment="1">
      <alignment horizontal="center" textRotation="90"/>
    </xf>
    <xf numFmtId="0" fontId="6" fillId="15" borderId="96" xfId="0" applyFont="1" applyFill="1" applyBorder="1" applyAlignment="1">
      <alignment horizontal="center" textRotation="90" wrapText="1"/>
    </xf>
    <xf numFmtId="0" fontId="5" fillId="15" borderId="96" xfId="0" applyFont="1" applyFill="1" applyBorder="1" applyAlignment="1">
      <alignment horizontal="center" textRotation="90" wrapText="1"/>
    </xf>
    <xf numFmtId="37" fontId="6" fillId="2" borderId="96" xfId="0" applyNumberFormat="1" applyFont="1" applyFill="1" applyBorder="1" applyAlignment="1">
      <alignment horizontal="right"/>
    </xf>
    <xf numFmtId="37" fontId="6" fillId="2" borderId="96" xfId="26" applyNumberFormat="1" applyFont="1" applyFill="1" applyBorder="1" applyAlignment="1">
      <alignment horizontal="right"/>
    </xf>
    <xf numFmtId="37" fontId="6" fillId="14" borderId="96" xfId="0" applyNumberFormat="1" applyFont="1" applyFill="1" applyBorder="1" applyAlignment="1">
      <alignment horizontal="right"/>
    </xf>
    <xf numFmtId="37" fontId="6" fillId="14" borderId="96" xfId="5" applyNumberFormat="1" applyFont="1" applyFill="1" applyBorder="1" applyAlignment="1">
      <alignment horizontal="right"/>
    </xf>
    <xf numFmtId="37" fontId="6" fillId="15" borderId="96" xfId="26" applyNumberFormat="1" applyFont="1" applyFill="1" applyBorder="1" applyAlignment="1">
      <alignment horizontal="right"/>
    </xf>
    <xf numFmtId="37" fontId="6" fillId="15" borderId="96" xfId="5" applyNumberFormat="1" applyFont="1" applyFill="1" applyBorder="1" applyAlignment="1">
      <alignment horizontal="right"/>
    </xf>
    <xf numFmtId="37" fontId="6" fillId="15" borderId="96" xfId="0" applyNumberFormat="1" applyFont="1" applyFill="1" applyBorder="1" applyAlignment="1">
      <alignment horizontal="right"/>
    </xf>
    <xf numFmtId="37" fontId="5" fillId="0" borderId="96" xfId="5" applyNumberFormat="1" applyFont="1" applyBorder="1" applyAlignment="1">
      <alignment horizontal="right"/>
    </xf>
    <xf numFmtId="187" fontId="5" fillId="0" borderId="97" xfId="0" applyNumberFormat="1" applyFont="1" applyBorder="1"/>
    <xf numFmtId="0" fontId="6" fillId="0" borderId="97" xfId="0" applyFont="1" applyBorder="1" applyAlignment="1">
      <alignment horizontal="center"/>
    </xf>
    <xf numFmtId="0" fontId="31" fillId="0" borderId="97" xfId="0" applyFont="1" applyBorder="1"/>
    <xf numFmtId="186" fontId="0" fillId="0" borderId="97" xfId="5" applyNumberFormat="1" applyFont="1" applyFill="1" applyBorder="1"/>
    <xf numFmtId="186" fontId="20" fillId="0" borderId="97" xfId="5" applyNumberFormat="1" applyFont="1" applyFill="1" applyBorder="1"/>
    <xf numFmtId="0" fontId="25" fillId="0" borderId="97" xfId="0" applyFont="1" applyBorder="1"/>
    <xf numFmtId="0" fontId="23" fillId="0" borderId="97" xfId="0" applyFont="1" applyBorder="1"/>
    <xf numFmtId="0" fontId="1" fillId="0" borderId="7" xfId="0" applyFont="1" applyBorder="1"/>
    <xf numFmtId="0" fontId="1" fillId="0" borderId="0" xfId="0" applyFont="1"/>
    <xf numFmtId="0" fontId="1" fillId="0" borderId="96"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9" xfId="0" applyFont="1" applyBorder="1" applyAlignment="1">
      <alignment horizontal="center"/>
    </xf>
    <xf numFmtId="186" fontId="1" fillId="0" borderId="9" xfId="5" applyNumberFormat="1" applyFont="1" applyFill="1" applyBorder="1"/>
    <xf numFmtId="186" fontId="1" fillId="0" borderId="16" xfId="5" applyNumberFormat="1" applyFont="1" applyFill="1" applyBorder="1"/>
    <xf numFmtId="186" fontId="1" fillId="0" borderId="7" xfId="5" applyNumberFormat="1" applyFont="1" applyFill="1" applyBorder="1"/>
    <xf numFmtId="169" fontId="1" fillId="0" borderId="0" xfId="26" applyNumberFormat="1" applyFont="1" applyFill="1" applyBorder="1"/>
    <xf numFmtId="0" fontId="1" fillId="0" borderId="0" xfId="0" applyFont="1" applyAlignment="1">
      <alignment horizontal="center"/>
    </xf>
    <xf numFmtId="181" fontId="1" fillId="0" borderId="16" xfId="5" applyNumberFormat="1" applyFont="1" applyFill="1" applyBorder="1"/>
    <xf numFmtId="181" fontId="1" fillId="0" borderId="9" xfId="5" applyNumberFormat="1" applyFont="1" applyFill="1" applyBorder="1"/>
    <xf numFmtId="0" fontId="1" fillId="0" borderId="97" xfId="0" applyFont="1" applyBorder="1"/>
    <xf numFmtId="0" fontId="1" fillId="0" borderId="8" xfId="0" applyFont="1" applyBorder="1" applyAlignment="1">
      <alignment horizontal="center"/>
    </xf>
    <xf numFmtId="0" fontId="1" fillId="0" borderId="16" xfId="0" applyFont="1" applyBorder="1" applyAlignment="1">
      <alignment horizontal="center"/>
    </xf>
    <xf numFmtId="177" fontId="1" fillId="0" borderId="9" xfId="5" applyNumberFormat="1" applyFont="1" applyFill="1" applyBorder="1"/>
    <xf numFmtId="190" fontId="1" fillId="0" borderId="16" xfId="5" applyNumberFormat="1" applyFont="1" applyFill="1" applyBorder="1"/>
    <xf numFmtId="0" fontId="5" fillId="0" borderId="107" xfId="0" applyFont="1" applyBorder="1" applyAlignment="1">
      <alignment horizontal="center" textRotation="90"/>
    </xf>
    <xf numFmtId="0" fontId="5" fillId="0" borderId="108" xfId="0" applyFont="1" applyBorder="1" applyAlignment="1">
      <alignment horizontal="center" textRotation="90" wrapText="1"/>
    </xf>
    <xf numFmtId="0" fontId="6" fillId="0" borderId="108" xfId="0" applyFont="1" applyBorder="1"/>
    <xf numFmtId="0" fontId="6" fillId="0" borderId="107" xfId="0" applyFont="1" applyBorder="1"/>
    <xf numFmtId="0" fontId="16" fillId="0" borderId="108" xfId="0" applyFont="1" applyBorder="1" applyAlignment="1">
      <alignment horizontal="center"/>
    </xf>
    <xf numFmtId="0" fontId="16" fillId="0" borderId="107" xfId="0" applyFont="1" applyBorder="1" applyAlignment="1">
      <alignment horizontal="center"/>
    </xf>
    <xf numFmtId="0" fontId="0" fillId="0" borderId="107" xfId="0" applyBorder="1"/>
    <xf numFmtId="0" fontId="7" fillId="0" borderId="108" xfId="0" applyFont="1" applyBorder="1" applyAlignment="1">
      <alignment vertical="center"/>
    </xf>
    <xf numFmtId="0" fontId="12" fillId="0" borderId="108" xfId="0" applyFont="1" applyBorder="1" applyAlignment="1">
      <alignment vertical="center"/>
    </xf>
    <xf numFmtId="0" fontId="23" fillId="0" borderId="108" xfId="0" applyFont="1" applyBorder="1"/>
    <xf numFmtId="0" fontId="22" fillId="0" borderId="108" xfId="0" applyFont="1" applyBorder="1" applyAlignment="1">
      <alignment vertical="center"/>
    </xf>
    <xf numFmtId="0" fontId="12" fillId="0" borderId="107" xfId="0" applyFont="1" applyBorder="1"/>
    <xf numFmtId="0" fontId="12" fillId="2" borderId="107" xfId="0" applyFont="1" applyFill="1" applyBorder="1" applyAlignment="1">
      <alignment horizontal="center" vertical="center"/>
    </xf>
    <xf numFmtId="0" fontId="12" fillId="2" borderId="107" xfId="0" applyFont="1" applyFill="1" applyBorder="1" applyAlignment="1">
      <alignment horizontal="center" vertical="center" wrapText="1"/>
    </xf>
    <xf numFmtId="0" fontId="12" fillId="9" borderId="107" xfId="0" applyFont="1" applyFill="1" applyBorder="1" applyAlignment="1">
      <alignment horizontal="center" vertical="center" textRotation="90" wrapText="1"/>
    </xf>
    <xf numFmtId="0" fontId="12" fillId="9" borderId="107" xfId="0" applyFont="1" applyFill="1" applyBorder="1" applyAlignment="1">
      <alignment horizontal="center" vertical="center" textRotation="90"/>
    </xf>
    <xf numFmtId="186" fontId="12" fillId="0" borderId="107" xfId="0" applyNumberFormat="1" applyFont="1" applyBorder="1"/>
    <xf numFmtId="0" fontId="22" fillId="4" borderId="107" xfId="0" applyFont="1" applyFill="1" applyBorder="1" applyAlignment="1">
      <alignment horizontal="center" vertical="center" textRotation="90" wrapText="1"/>
    </xf>
    <xf numFmtId="0" fontId="22" fillId="4" borderId="107" xfId="0" applyFont="1" applyFill="1" applyBorder="1" applyAlignment="1">
      <alignment horizontal="center" vertical="center" textRotation="90"/>
    </xf>
    <xf numFmtId="0" fontId="5" fillId="0" borderId="104" xfId="0" applyFont="1" applyBorder="1" applyAlignment="1">
      <alignment horizontal="center" textRotation="90"/>
    </xf>
    <xf numFmtId="0" fontId="5" fillId="2" borderId="104" xfId="0" applyFont="1" applyFill="1" applyBorder="1" applyAlignment="1">
      <alignment horizontal="center" textRotation="90"/>
    </xf>
    <xf numFmtId="0" fontId="5" fillId="14" borderId="104" xfId="0" applyFont="1" applyFill="1" applyBorder="1" applyAlignment="1">
      <alignment horizontal="center" textRotation="90" wrapText="1"/>
    </xf>
    <xf numFmtId="0" fontId="5" fillId="14" borderId="104" xfId="0" applyFont="1" applyFill="1" applyBorder="1" applyAlignment="1">
      <alignment horizontal="center" textRotation="90"/>
    </xf>
    <xf numFmtId="0" fontId="5" fillId="15" borderId="104" xfId="0" applyFont="1" applyFill="1" applyBorder="1" applyAlignment="1">
      <alignment horizontal="center" textRotation="90" wrapText="1"/>
    </xf>
    <xf numFmtId="0" fontId="5" fillId="0" borderId="104" xfId="0" applyFont="1" applyBorder="1" applyAlignment="1">
      <alignment horizontal="center" textRotation="90" wrapText="1"/>
    </xf>
    <xf numFmtId="0" fontId="5" fillId="16" borderId="104" xfId="0" applyFont="1" applyFill="1" applyBorder="1" applyAlignment="1">
      <alignment horizontal="center" textRotation="90" wrapText="1"/>
    </xf>
    <xf numFmtId="0" fontId="5" fillId="13" borderId="104" xfId="0" applyFont="1" applyFill="1" applyBorder="1" applyAlignment="1">
      <alignment horizontal="center" textRotation="90" wrapText="1"/>
    </xf>
    <xf numFmtId="0" fontId="22" fillId="0" borderId="105" xfId="0" applyFont="1" applyBorder="1"/>
    <xf numFmtId="0" fontId="16" fillId="2" borderId="105" xfId="0" applyFont="1" applyFill="1" applyBorder="1" applyAlignment="1">
      <alignment horizontal="center"/>
    </xf>
    <xf numFmtId="0" fontId="16" fillId="2" borderId="104" xfId="0" applyFont="1" applyFill="1" applyBorder="1" applyAlignment="1">
      <alignment horizontal="center"/>
    </xf>
    <xf numFmtId="0" fontId="16" fillId="14" borderId="104" xfId="0" applyFont="1" applyFill="1" applyBorder="1" applyAlignment="1">
      <alignment horizontal="center" wrapText="1"/>
    </xf>
    <xf numFmtId="0" fontId="16" fillId="14" borderId="104" xfId="0" applyFont="1" applyFill="1" applyBorder="1" applyAlignment="1">
      <alignment horizontal="center"/>
    </xf>
    <xf numFmtId="0" fontId="16" fillId="14" borderId="105" xfId="0" applyFont="1" applyFill="1" applyBorder="1" applyAlignment="1">
      <alignment horizontal="center" wrapText="1"/>
    </xf>
    <xf numFmtId="0" fontId="16" fillId="14" borderId="105" xfId="0" applyFont="1" applyFill="1" applyBorder="1" applyAlignment="1">
      <alignment horizontal="center"/>
    </xf>
    <xf numFmtId="0" fontId="16" fillId="15" borderId="104" xfId="0" applyFont="1" applyFill="1" applyBorder="1" applyAlignment="1">
      <alignment horizontal="center" wrapText="1"/>
    </xf>
    <xf numFmtId="0" fontId="16" fillId="15" borderId="105" xfId="0" applyFont="1" applyFill="1" applyBorder="1" applyAlignment="1">
      <alignment horizontal="center" wrapText="1"/>
    </xf>
    <xf numFmtId="0" fontId="16" fillId="0" borderId="104" xfId="0" applyFont="1" applyBorder="1" applyAlignment="1">
      <alignment horizontal="center" wrapText="1"/>
    </xf>
    <xf numFmtId="0" fontId="6" fillId="0" borderId="105" xfId="0" applyFont="1" applyBorder="1"/>
    <xf numFmtId="0" fontId="6" fillId="0" borderId="104" xfId="0" applyFont="1" applyBorder="1" applyAlignment="1">
      <alignment textRotation="90"/>
    </xf>
    <xf numFmtId="0" fontId="6" fillId="0" borderId="104" xfId="0" applyFont="1" applyBorder="1" applyAlignment="1">
      <alignment horizontal="center" textRotation="90"/>
    </xf>
    <xf numFmtId="0" fontId="6" fillId="0" borderId="104" xfId="0" applyFont="1" applyBorder="1" applyAlignment="1">
      <alignment horizontal="center" textRotation="90" wrapText="1"/>
    </xf>
    <xf numFmtId="0" fontId="8" fillId="0" borderId="104" xfId="1964" applyFont="1" applyBorder="1" applyAlignment="1">
      <alignment horizontal="center" textRotation="90" wrapText="1"/>
    </xf>
    <xf numFmtId="0" fontId="1" fillId="0" borderId="104" xfId="0" applyFont="1" applyBorder="1" applyAlignment="1">
      <alignment textRotation="90"/>
    </xf>
    <xf numFmtId="0" fontId="17" fillId="0" borderId="104" xfId="1964" applyFont="1" applyBorder="1" applyAlignment="1">
      <alignment horizontal="center" textRotation="90" wrapText="1"/>
    </xf>
    <xf numFmtId="0" fontId="0" fillId="0" borderId="105" xfId="0" applyBorder="1"/>
    <xf numFmtId="186" fontId="22" fillId="10" borderId="105" xfId="0" applyNumberFormat="1" applyFont="1" applyFill="1" applyBorder="1"/>
    <xf numFmtId="188" fontId="0" fillId="0" borderId="105" xfId="5" applyNumberFormat="1" applyFont="1" applyFill="1" applyBorder="1"/>
    <xf numFmtId="0" fontId="24" fillId="0" borderId="105" xfId="0" applyFont="1" applyBorder="1" applyAlignment="1">
      <alignment vertical="center"/>
    </xf>
    <xf numFmtId="0" fontId="12" fillId="0" borderId="105" xfId="0" applyFont="1" applyBorder="1"/>
    <xf numFmtId="0" fontId="12" fillId="0" borderId="105" xfId="0" applyFont="1" applyBorder="1" applyAlignment="1">
      <alignment vertical="center"/>
    </xf>
    <xf numFmtId="186" fontId="1" fillId="0" borderId="105" xfId="5" applyNumberFormat="1" applyFont="1" applyFill="1" applyBorder="1"/>
    <xf numFmtId="0" fontId="0" fillId="0" borderId="104" xfId="0" applyBorder="1" applyAlignment="1">
      <alignment horizontal="center"/>
    </xf>
    <xf numFmtId="0" fontId="0" fillId="0" borderId="104" xfId="0" applyBorder="1"/>
    <xf numFmtId="43" fontId="0" fillId="0" borderId="104" xfId="5" applyFont="1" applyBorder="1"/>
    <xf numFmtId="169" fontId="0" fillId="0" borderId="104" xfId="26" applyNumberFormat="1" applyFont="1" applyBorder="1"/>
    <xf numFmtId="0" fontId="12" fillId="2" borderId="104" xfId="0" applyFont="1" applyFill="1" applyBorder="1" applyAlignment="1">
      <alignment horizontal="center" vertical="center"/>
    </xf>
    <xf numFmtId="0" fontId="12" fillId="9" borderId="104" xfId="0" applyFont="1" applyFill="1" applyBorder="1" applyAlignment="1">
      <alignment horizontal="center" vertical="center" textRotation="90" wrapText="1"/>
    </xf>
    <xf numFmtId="0" fontId="5" fillId="0" borderId="105" xfId="0" applyFont="1" applyBorder="1"/>
    <xf numFmtId="0" fontId="22" fillId="4" borderId="104" xfId="0" applyFont="1" applyFill="1" applyBorder="1" applyAlignment="1">
      <alignment horizontal="center" vertical="center" textRotation="90" wrapText="1"/>
    </xf>
    <xf numFmtId="0" fontId="22" fillId="0" borderId="28" xfId="0" applyFont="1" applyBorder="1" applyAlignment="1">
      <alignment horizontal="center" vertical="center" textRotation="90" wrapText="1"/>
    </xf>
    <xf numFmtId="188" fontId="0" fillId="0" borderId="105" xfId="0" applyNumberFormat="1" applyBorder="1"/>
    <xf numFmtId="188" fontId="0" fillId="0" borderId="0" xfId="0" applyNumberFormat="1"/>
    <xf numFmtId="182" fontId="0" fillId="0" borderId="104" xfId="0" applyNumberFormat="1" applyBorder="1"/>
    <xf numFmtId="43" fontId="6" fillId="0" borderId="0" xfId="0" applyNumberFormat="1" applyFont="1"/>
    <xf numFmtId="43" fontId="11" fillId="0" borderId="0" xfId="0" applyNumberFormat="1" applyFont="1"/>
    <xf numFmtId="0" fontId="40" fillId="0" borderId="0" xfId="0" applyFont="1" applyAlignment="1">
      <alignment horizontal="center"/>
    </xf>
    <xf numFmtId="0" fontId="22" fillId="183" borderId="20" xfId="0" applyFont="1" applyFill="1" applyBorder="1" applyAlignment="1">
      <alignment horizontal="center" vertical="center" textRotation="90"/>
    </xf>
    <xf numFmtId="0" fontId="22" fillId="184" borderId="20" xfId="0" applyFont="1" applyFill="1" applyBorder="1" applyAlignment="1">
      <alignment horizontal="center" vertical="center" textRotation="90"/>
    </xf>
    <xf numFmtId="0" fontId="22" fillId="15" borderId="26" xfId="0" applyFont="1" applyFill="1" applyBorder="1" applyAlignment="1">
      <alignment horizontal="center" vertical="center" textRotation="90"/>
    </xf>
    <xf numFmtId="188" fontId="0" fillId="0" borderId="16" xfId="5" applyNumberFormat="1" applyFont="1" applyFill="1" applyBorder="1"/>
    <xf numFmtId="0" fontId="7" fillId="183" borderId="104" xfId="0" applyFont="1" applyFill="1" applyBorder="1" applyAlignment="1">
      <alignment horizontal="center" vertical="center" wrapText="1"/>
    </xf>
    <xf numFmtId="0" fontId="12" fillId="184" borderId="96" xfId="0" applyFont="1" applyFill="1" applyBorder="1" applyAlignment="1">
      <alignment horizontal="center" vertical="center" textRotation="90" wrapText="1"/>
    </xf>
    <xf numFmtId="0" fontId="39" fillId="183" borderId="104" xfId="0" applyFont="1" applyFill="1" applyBorder="1" applyAlignment="1">
      <alignment horizontal="center" vertical="center" wrapText="1"/>
    </xf>
    <xf numFmtId="0" fontId="12" fillId="185" borderId="96" xfId="0" applyFont="1" applyFill="1" applyBorder="1" applyAlignment="1">
      <alignment horizontal="center" vertical="center" textRotation="90" wrapText="1"/>
    </xf>
    <xf numFmtId="0" fontId="22" fillId="185" borderId="26" xfId="0" applyFont="1" applyFill="1" applyBorder="1" applyAlignment="1">
      <alignment horizontal="center" vertical="center" textRotation="90"/>
    </xf>
    <xf numFmtId="0" fontId="261" fillId="3" borderId="0" xfId="0" applyFont="1" applyFill="1" applyAlignment="1">
      <alignment horizontal="left" vertical="center"/>
    </xf>
    <xf numFmtId="191" fontId="261" fillId="3" borderId="0" xfId="0" applyNumberFormat="1" applyFont="1" applyFill="1" applyAlignment="1">
      <alignment horizontal="left" vertical="center"/>
    </xf>
    <xf numFmtId="0" fontId="22" fillId="3" borderId="50" xfId="0" applyFont="1" applyFill="1" applyBorder="1" applyAlignment="1">
      <alignment horizontal="left"/>
    </xf>
    <xf numFmtId="0" fontId="22" fillId="3" borderId="51" xfId="0" applyFont="1" applyFill="1" applyBorder="1" applyAlignment="1">
      <alignment horizontal="left"/>
    </xf>
    <xf numFmtId="0" fontId="12" fillId="0" borderId="107" xfId="0" applyFont="1" applyBorder="1" applyAlignment="1">
      <alignment vertical="center"/>
    </xf>
    <xf numFmtId="0" fontId="262" fillId="0" borderId="0" xfId="52001"/>
    <xf numFmtId="0" fontId="16" fillId="0" borderId="0" xfId="0" applyFont="1" applyAlignment="1">
      <alignment vertical="center" wrapText="1"/>
    </xf>
    <xf numFmtId="279" fontId="22" fillId="0" borderId="9" xfId="5" applyNumberFormat="1" applyFont="1" applyFill="1" applyBorder="1"/>
    <xf numFmtId="279" fontId="22" fillId="0" borderId="16" xfId="5" applyNumberFormat="1" applyFont="1" applyFill="1" applyBorder="1"/>
    <xf numFmtId="0" fontId="257" fillId="0" borderId="0" xfId="0" applyFont="1" applyAlignment="1">
      <alignment horizontal="center" vertical="center" wrapText="1"/>
    </xf>
    <xf numFmtId="0" fontId="16" fillId="0" borderId="0" xfId="0" applyFont="1" applyAlignment="1">
      <alignment vertical="center" wrapText="1"/>
    </xf>
    <xf numFmtId="0" fontId="15" fillId="0" borderId="0" xfId="0" applyFont="1" applyAlignment="1">
      <alignment vertical="center" wrapText="1"/>
    </xf>
    <xf numFmtId="0" fontId="259" fillId="0" borderId="0" xfId="0" applyFont="1" applyAlignment="1">
      <alignment horizontal="center" vertical="top" readingOrder="2"/>
    </xf>
    <xf numFmtId="0" fontId="260" fillId="0" borderId="0" xfId="0" applyFont="1" applyAlignment="1">
      <alignment horizontal="center"/>
    </xf>
    <xf numFmtId="0" fontId="0" fillId="0" borderId="0" xfId="0" applyAlignment="1">
      <alignment vertical="center" wrapText="1"/>
    </xf>
    <xf numFmtId="0" fontId="7" fillId="0" borderId="0" xfId="0" applyFont="1" applyAlignment="1">
      <alignment vertical="center" wrapText="1"/>
    </xf>
    <xf numFmtId="0" fontId="24" fillId="0" borderId="0" xfId="0" applyFont="1" applyAlignment="1">
      <alignment horizontal="left" vertical="top" wrapText="1"/>
    </xf>
    <xf numFmtId="0" fontId="1" fillId="0" borderId="0" xfId="0" applyFont="1" applyAlignment="1">
      <alignment vertical="center" wrapText="1"/>
    </xf>
    <xf numFmtId="0" fontId="28"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horizontal="left" vertical="center" wrapText="1"/>
    </xf>
    <xf numFmtId="0" fontId="1" fillId="0" borderId="0" xfId="0" applyFont="1" applyAlignment="1">
      <alignment horizontal="left" wrapText="1"/>
    </xf>
    <xf numFmtId="0" fontId="0" fillId="0" borderId="0" xfId="0" applyAlignment="1">
      <alignment horizontal="left" wrapText="1"/>
    </xf>
    <xf numFmtId="0" fontId="38" fillId="0" borderId="0" xfId="0" applyFont="1" applyAlignment="1">
      <alignment horizontal="left" wrapText="1"/>
    </xf>
    <xf numFmtId="0" fontId="1" fillId="0" borderId="0" xfId="0" applyFont="1" applyAlignment="1">
      <alignment horizontal="left"/>
    </xf>
    <xf numFmtId="0" fontId="12" fillId="0" borderId="0" xfId="0" applyFont="1" applyAlignment="1">
      <alignment vertical="center" wrapText="1"/>
    </xf>
    <xf numFmtId="0" fontId="262" fillId="0" borderId="0" xfId="52001" applyFill="1"/>
    <xf numFmtId="0" fontId="262" fillId="0" borderId="0" xfId="52001" applyBorder="1" applyAlignment="1">
      <alignment horizontal="left" vertical="center"/>
    </xf>
    <xf numFmtId="0" fontId="262" fillId="0" borderId="0" xfId="52001" applyBorder="1" applyAlignment="1">
      <alignment horizontal="left" vertical="center" wrapText="1"/>
    </xf>
    <xf numFmtId="0" fontId="1" fillId="0" borderId="0" xfId="0" applyFont="1" applyAlignment="1">
      <alignment horizontal="left" vertical="center" wrapText="1"/>
    </xf>
    <xf numFmtId="0" fontId="5" fillId="0" borderId="48" xfId="0" applyFont="1" applyBorder="1" applyAlignment="1">
      <alignment horizontal="center"/>
    </xf>
    <xf numFmtId="0" fontId="0" fillId="0" borderId="49" xfId="0" applyBorder="1"/>
    <xf numFmtId="0" fontId="0" fillId="0" borderId="22" xfId="0" applyBorder="1"/>
    <xf numFmtId="0" fontId="5" fillId="0" borderId="49" xfId="0" applyFont="1" applyBorder="1" applyAlignment="1">
      <alignment horizontal="center"/>
    </xf>
    <xf numFmtId="0" fontId="5" fillId="0" borderId="22" xfId="0" applyFont="1" applyBorder="1" applyAlignment="1">
      <alignment horizontal="center"/>
    </xf>
    <xf numFmtId="0" fontId="5" fillId="0" borderId="108" xfId="0" applyFont="1" applyBorder="1" applyAlignment="1">
      <alignment horizontal="center"/>
    </xf>
    <xf numFmtId="0" fontId="22" fillId="0" borderId="105" xfId="0" applyFont="1" applyBorder="1"/>
    <xf numFmtId="0" fontId="22" fillId="0" borderId="107" xfId="0" applyFont="1" applyBorder="1"/>
    <xf numFmtId="0" fontId="5" fillId="0" borderId="105" xfId="0" applyFont="1" applyBorder="1" applyAlignment="1">
      <alignment horizontal="center"/>
    </xf>
    <xf numFmtId="0" fontId="22" fillId="0" borderId="107" xfId="0" applyFont="1" applyBorder="1" applyAlignment="1">
      <alignment horizontal="center"/>
    </xf>
    <xf numFmtId="0" fontId="5" fillId="0" borderId="10" xfId="0" applyFont="1" applyBorder="1" applyAlignment="1">
      <alignment horizontal="center" textRotation="90" wrapText="1"/>
    </xf>
    <xf numFmtId="0" fontId="22" fillId="0" borderId="96" xfId="0" applyFont="1" applyBorder="1" applyAlignment="1">
      <alignment horizontal="center"/>
    </xf>
    <xf numFmtId="0" fontId="5" fillId="0" borderId="0" xfId="0" applyFont="1" applyAlignment="1">
      <alignment horizontal="center"/>
    </xf>
    <xf numFmtId="0" fontId="5" fillId="0" borderId="107" xfId="0" applyFont="1" applyBorder="1" applyAlignment="1">
      <alignment horizontal="center"/>
    </xf>
    <xf numFmtId="0" fontId="5" fillId="0" borderId="17"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lignment horizontal="center"/>
    </xf>
    <xf numFmtId="0" fontId="30" fillId="0" borderId="108" xfId="0" applyFont="1" applyBorder="1" applyAlignment="1">
      <alignment horizontal="left" vertical="center"/>
    </xf>
    <xf numFmtId="0" fontId="30" fillId="0" borderId="105" xfId="0" applyFont="1" applyBorder="1" applyAlignment="1">
      <alignment horizontal="left" vertical="center"/>
    </xf>
    <xf numFmtId="0" fontId="22" fillId="0" borderId="109" xfId="0" applyFont="1" applyBorder="1" applyAlignment="1">
      <alignment horizontal="center"/>
    </xf>
    <xf numFmtId="0" fontId="22" fillId="0" borderId="110" xfId="0" applyFont="1" applyBorder="1" applyAlignment="1">
      <alignment horizontal="center"/>
    </xf>
    <xf numFmtId="0" fontId="22" fillId="0" borderId="108" xfId="0" applyFont="1" applyBorder="1" applyAlignment="1">
      <alignment horizontal="center"/>
    </xf>
    <xf numFmtId="0" fontId="22" fillId="0" borderId="105" xfId="0" applyFont="1" applyBorder="1" applyAlignment="1">
      <alignment horizontal="center"/>
    </xf>
    <xf numFmtId="0" fontId="22" fillId="0" borderId="17" xfId="0" applyFont="1" applyBorder="1" applyAlignment="1">
      <alignment horizontal="center" vertical="center" textRotation="90"/>
    </xf>
    <xf numFmtId="0" fontId="22" fillId="0" borderId="97" xfId="0" applyFont="1" applyBorder="1" applyAlignment="1">
      <alignment horizontal="center" vertical="center" textRotation="90"/>
    </xf>
    <xf numFmtId="0" fontId="7" fillId="0" borderId="108" xfId="0" applyFont="1" applyBorder="1" applyAlignment="1">
      <alignment horizontal="center"/>
    </xf>
    <xf numFmtId="0" fontId="7" fillId="0" borderId="105" xfId="0" applyFont="1" applyBorder="1" applyAlignment="1">
      <alignment horizontal="center"/>
    </xf>
    <xf numFmtId="0" fontId="12" fillId="0" borderId="97" xfId="0" applyFont="1" applyBorder="1" applyAlignment="1">
      <alignment horizontal="center"/>
    </xf>
    <xf numFmtId="0" fontId="12" fillId="0" borderId="8" xfId="0" applyFont="1" applyBorder="1" applyAlignment="1">
      <alignment horizontal="center"/>
    </xf>
    <xf numFmtId="0" fontId="1" fillId="0" borderId="8" xfId="0" applyFont="1" applyBorder="1"/>
    <xf numFmtId="0" fontId="12" fillId="0" borderId="104" xfId="0" applyFont="1" applyBorder="1" applyAlignment="1">
      <alignment horizontal="center"/>
    </xf>
    <xf numFmtId="0" fontId="1" fillId="0" borderId="104" xfId="0" applyFont="1" applyBorder="1"/>
    <xf numFmtId="0" fontId="22" fillId="0" borderId="24" xfId="0" applyFont="1" applyBorder="1" applyAlignment="1">
      <alignment horizontal="center"/>
    </xf>
    <xf numFmtId="0" fontId="0" fillId="0" borderId="18" xfId="0" applyBorder="1"/>
    <xf numFmtId="0" fontId="22" fillId="0" borderId="97" xfId="0" applyFont="1" applyBorder="1" applyAlignment="1">
      <alignment horizontal="center"/>
    </xf>
    <xf numFmtId="0" fontId="22" fillId="0" borderId="8" xfId="0" applyFont="1" applyBorder="1" applyAlignment="1">
      <alignment horizontal="center"/>
    </xf>
    <xf numFmtId="0" fontId="22" fillId="0" borderId="15" xfId="0" applyFont="1" applyBorder="1" applyAlignment="1">
      <alignment horizontal="center"/>
    </xf>
    <xf numFmtId="0" fontId="22" fillId="0" borderId="18" xfId="0" applyFont="1" applyBorder="1" applyAlignment="1">
      <alignment horizontal="center"/>
    </xf>
    <xf numFmtId="0" fontId="0" fillId="0" borderId="27" xfId="0" applyBorder="1"/>
    <xf numFmtId="0" fontId="27" fillId="0" borderId="0" xfId="0" applyFont="1" applyAlignment="1">
      <alignment horizontal="center" wrapText="1" readingOrder="1"/>
    </xf>
    <xf numFmtId="0" fontId="0" fillId="0" borderId="0" xfId="0" applyAlignment="1">
      <alignment horizontal="center"/>
    </xf>
    <xf numFmtId="0" fontId="28" fillId="0" borderId="0" xfId="0" applyFont="1" applyAlignment="1">
      <alignment horizontal="center"/>
    </xf>
    <xf numFmtId="0" fontId="27" fillId="0" borderId="0" xfId="0" applyFont="1" applyAlignment="1">
      <alignment horizontal="left" wrapText="1" readingOrder="1"/>
    </xf>
    <xf numFmtId="0" fontId="12" fillId="0" borderId="17" xfId="0" applyFont="1" applyBorder="1" applyAlignment="1">
      <alignment horizontal="center" vertical="center" textRotation="90"/>
    </xf>
    <xf numFmtId="0" fontId="12" fillId="0" borderId="97" xfId="0" applyFont="1" applyBorder="1" applyAlignment="1">
      <alignment horizontal="center" vertical="center" textRotation="90"/>
    </xf>
    <xf numFmtId="0" fontId="12" fillId="0" borderId="13" xfId="0" applyFont="1" applyBorder="1" applyAlignment="1">
      <alignment horizontal="center" vertical="center" textRotation="90"/>
    </xf>
    <xf numFmtId="0" fontId="12" fillId="0" borderId="15" xfId="0" applyFont="1" applyBorder="1" applyAlignment="1">
      <alignment horizontal="center" vertical="center" textRotation="90"/>
    </xf>
    <xf numFmtId="0" fontId="12" fillId="0" borderId="108" xfId="0" applyFont="1" applyBorder="1" applyAlignment="1">
      <alignment horizontal="center"/>
    </xf>
    <xf numFmtId="0" fontId="12" fillId="0" borderId="105" xfId="0" applyFont="1" applyBorder="1" applyAlignment="1">
      <alignment horizontal="center"/>
    </xf>
    <xf numFmtId="0" fontId="0" fillId="0" borderId="105" xfId="0" applyBorder="1"/>
    <xf numFmtId="0" fontId="22" fillId="0" borderId="104" xfId="0" applyFont="1" applyBorder="1" applyAlignment="1">
      <alignment horizontal="center"/>
    </xf>
    <xf numFmtId="0" fontId="0" fillId="0" borderId="104" xfId="0" applyBorder="1"/>
    <xf numFmtId="0" fontId="22" fillId="0" borderId="13" xfId="0" applyFont="1" applyBorder="1" applyAlignment="1">
      <alignment horizontal="center" vertical="center" textRotation="90"/>
    </xf>
    <xf numFmtId="0" fontId="22" fillId="0" borderId="15" xfId="0" applyFont="1" applyBorder="1" applyAlignment="1">
      <alignment horizontal="center" vertical="center" textRotation="90"/>
    </xf>
    <xf numFmtId="0" fontId="5" fillId="0" borderId="1" xfId="0" applyFont="1" applyBorder="1" applyAlignment="1">
      <alignment horizontal="center"/>
    </xf>
    <xf numFmtId="0" fontId="0" fillId="0" borderId="3" xfId="0" applyBorder="1"/>
    <xf numFmtId="0" fontId="0" fillId="0" borderId="2" xfId="0" applyBorder="1"/>
    <xf numFmtId="0" fontId="0" fillId="0" borderId="7" xfId="0" applyFill="1" applyBorder="1"/>
    <xf numFmtId="0" fontId="6" fillId="0" borderId="0" xfId="0" applyFont="1" applyFill="1"/>
    <xf numFmtId="0" fontId="0" fillId="0" borderId="0" xfId="0" applyFill="1"/>
    <xf numFmtId="0" fontId="22" fillId="0" borderId="0" xfId="0" applyFont="1" applyFill="1"/>
    <xf numFmtId="188" fontId="0" fillId="0" borderId="9" xfId="5" applyNumberFormat="1" applyFont="1" applyFill="1" applyBorder="1"/>
    <xf numFmtId="186" fontId="12" fillId="0" borderId="16" xfId="0" applyNumberFormat="1" applyFont="1" applyFill="1" applyBorder="1"/>
    <xf numFmtId="0" fontId="1" fillId="0" borderId="0" xfId="0" applyFont="1" applyFill="1"/>
    <xf numFmtId="0" fontId="12" fillId="0" borderId="0" xfId="0" applyFont="1" applyFill="1"/>
    <xf numFmtId="186" fontId="1" fillId="0" borderId="0" xfId="0" applyNumberFormat="1" applyFont="1" applyFill="1"/>
    <xf numFmtId="0" fontId="11" fillId="0" borderId="0" xfId="0" applyFont="1" applyFill="1"/>
    <xf numFmtId="186" fontId="0" fillId="0" borderId="16" xfId="0" applyNumberFormat="1" applyFill="1" applyBorder="1"/>
    <xf numFmtId="278" fontId="1" fillId="0" borderId="0" xfId="0" applyNumberFormat="1" applyFont="1" applyFill="1"/>
    <xf numFmtId="186" fontId="22" fillId="0" borderId="16" xfId="0" applyNumberFormat="1" applyFont="1" applyFill="1" applyBorder="1"/>
    <xf numFmtId="279" fontId="0" fillId="0" borderId="16" xfId="5" applyNumberFormat="1" applyFont="1" applyFill="1" applyBorder="1"/>
    <xf numFmtId="279" fontId="0" fillId="0" borderId="16" xfId="0" applyNumberFormat="1" applyFill="1" applyBorder="1"/>
    <xf numFmtId="172" fontId="0" fillId="0" borderId="0" xfId="0" applyNumberFormat="1" applyFill="1"/>
    <xf numFmtId="0" fontId="31" fillId="0" borderId="0" xfId="0" applyFont="1" applyFill="1"/>
  </cellXfs>
  <cellStyles count="52002">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xfId="52001" builtinId="8"/>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colors>
    <mruColors>
      <color rgb="FF69D5F3"/>
      <color rgb="FF84E8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3.xml"/><Relationship Id="rId39" Type="http://schemas.openxmlformats.org/officeDocument/2006/relationships/worksheet" Target="worksheets/sheet34.xml"/><Relationship Id="rId21" Type="http://schemas.openxmlformats.org/officeDocument/2006/relationships/worksheet" Target="worksheets/sheet21.xml"/><Relationship Id="rId34" Type="http://schemas.openxmlformats.org/officeDocument/2006/relationships/worksheet" Target="worksheets/sheet29.xml"/><Relationship Id="rId42" Type="http://schemas.openxmlformats.org/officeDocument/2006/relationships/worksheet" Target="worksheets/sheet37.xml"/><Relationship Id="rId47" Type="http://schemas.openxmlformats.org/officeDocument/2006/relationships/worksheet" Target="worksheets/sheet42.xml"/><Relationship Id="rId50" Type="http://schemas.openxmlformats.org/officeDocument/2006/relationships/worksheet" Target="worksheets/sheet45.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hartsheet" Target="chartsheets/sheet4.xml"/><Relationship Id="rId11" Type="http://schemas.openxmlformats.org/officeDocument/2006/relationships/worksheet" Target="worksheets/sheet11.xml"/><Relationship Id="rId24" Type="http://schemas.openxmlformats.org/officeDocument/2006/relationships/chartsheet" Target="chartsheets/sheet3.xml"/><Relationship Id="rId32" Type="http://schemas.openxmlformats.org/officeDocument/2006/relationships/worksheet" Target="worksheets/sheet27.xml"/><Relationship Id="rId37" Type="http://schemas.openxmlformats.org/officeDocument/2006/relationships/worksheet" Target="worksheets/sheet32.xml"/><Relationship Id="rId40" Type="http://schemas.openxmlformats.org/officeDocument/2006/relationships/worksheet" Target="worksheets/sheet35.xml"/><Relationship Id="rId45" Type="http://schemas.openxmlformats.org/officeDocument/2006/relationships/worksheet" Target="worksheets/sheet40.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1.xml"/><Relationship Id="rId27" Type="http://schemas.openxmlformats.org/officeDocument/2006/relationships/worksheet" Target="worksheets/sheet24.xml"/><Relationship Id="rId30" Type="http://schemas.openxmlformats.org/officeDocument/2006/relationships/chartsheet" Target="chartsheets/sheet5.xml"/><Relationship Id="rId35" Type="http://schemas.openxmlformats.org/officeDocument/2006/relationships/worksheet" Target="worksheets/sheet30.xml"/><Relationship Id="rId43" Type="http://schemas.openxmlformats.org/officeDocument/2006/relationships/worksheet" Target="worksheets/sheet38.xml"/><Relationship Id="rId48" Type="http://schemas.openxmlformats.org/officeDocument/2006/relationships/worksheet" Target="worksheets/sheet4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2.xml"/><Relationship Id="rId33" Type="http://schemas.openxmlformats.org/officeDocument/2006/relationships/worksheet" Target="worksheets/sheet28.xml"/><Relationship Id="rId38" Type="http://schemas.openxmlformats.org/officeDocument/2006/relationships/worksheet" Target="worksheets/sheet33.xml"/><Relationship Id="rId46" Type="http://schemas.openxmlformats.org/officeDocument/2006/relationships/worksheet" Target="worksheets/sheet41.xml"/><Relationship Id="rId20" Type="http://schemas.openxmlformats.org/officeDocument/2006/relationships/worksheet" Target="worksheets/sheet20.xml"/><Relationship Id="rId41" Type="http://schemas.openxmlformats.org/officeDocument/2006/relationships/worksheet" Target="worksheets/sheet36.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chartsheet" Target="chartsheets/sheet2.xml"/><Relationship Id="rId28" Type="http://schemas.openxmlformats.org/officeDocument/2006/relationships/worksheet" Target="worksheets/sheet25.xml"/><Relationship Id="rId36" Type="http://schemas.openxmlformats.org/officeDocument/2006/relationships/worksheet" Target="worksheets/sheet31.xml"/><Relationship Id="rId49" Type="http://schemas.openxmlformats.org/officeDocument/2006/relationships/worksheet" Target="worksheets/sheet4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26.xml"/><Relationship Id="rId44" Type="http://schemas.openxmlformats.org/officeDocument/2006/relationships/worksheet" Target="worksheets/sheet39.xml"/><Relationship Id="rId52" Type="http://schemas.openxmlformats.org/officeDocument/2006/relationships/worksheet" Target="worksheets/sheet4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GDP at basic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'A1 current gdp_all'!$H$3</c:f>
              <c:strCache>
                <c:ptCount val="1"/>
                <c:pt idx="0">
                  <c:v>Agriculture</c:v>
                </c:pt>
              </c:strCache>
            </c:strRef>
          </c:tx>
          <c:spPr>
            <a:solidFill>
              <a:schemeClr val="accent1"/>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gdp_all'!$H$28:$H$39</c:f>
              <c:numCache>
                <c:formatCode>_(* #,##0.0_);_(* \(#,##0.0\);_(* "-"??_);_(@_)</c:formatCode>
                <c:ptCount val="12"/>
                <c:pt idx="0">
                  <c:v>14.84887549139961</c:v>
                </c:pt>
                <c:pt idx="1">
                  <c:v>28.999640598802007</c:v>
                </c:pt>
                <c:pt idx="2">
                  <c:v>26.469714476655909</c:v>
                </c:pt>
                <c:pt idx="3">
                  <c:v>24.937773396952799</c:v>
                </c:pt>
                <c:pt idx="4">
                  <c:v>14.699964617953205</c:v>
                </c:pt>
                <c:pt idx="5">
                  <c:v>28.727731503537896</c:v>
                </c:pt>
                <c:pt idx="6">
                  <c:v>23.462590600725779</c:v>
                </c:pt>
                <c:pt idx="7">
                  <c:v>22.624448043338514</c:v>
                </c:pt>
                <c:pt idx="8">
                  <c:v>15.140234423651282</c:v>
                </c:pt>
                <c:pt idx="9">
                  <c:v>25.893910322614129</c:v>
                </c:pt>
                <c:pt idx="10">
                  <c:v>21.874718518809306</c:v>
                </c:pt>
                <c:pt idx="11">
                  <c:v>22.446207759682828</c:v>
                </c:pt>
              </c:numCache>
            </c:numRef>
          </c:val>
          <c:extLst>
            <c:ext xmlns:c16="http://schemas.microsoft.com/office/drawing/2014/chart" uri="{C3380CC4-5D6E-409C-BE32-E72D297353CC}">
              <c16:uniqueId val="{00000000-B25E-46DA-A4FD-C67301EE16C2}"/>
            </c:ext>
          </c:extLst>
        </c:ser>
        <c:ser>
          <c:idx val="1"/>
          <c:order val="1"/>
          <c:tx>
            <c:strRef>
              <c:f>'A1 current gdp_all'!$I$3</c:f>
              <c:strCache>
                <c:ptCount val="1"/>
                <c:pt idx="0">
                  <c:v>Industry</c:v>
                </c:pt>
              </c:strCache>
            </c:strRef>
          </c:tx>
          <c:spPr>
            <a:solidFill>
              <a:schemeClr val="accent2"/>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gdp_all'!$I$28:$I$39</c:f>
              <c:numCache>
                <c:formatCode>_(* #,##0.0_);_(* \(#,##0.0\);_(* "-"??_);_(@_)</c:formatCode>
                <c:ptCount val="12"/>
                <c:pt idx="0">
                  <c:v>25.449784304643359</c:v>
                </c:pt>
                <c:pt idx="1">
                  <c:v>23.709157834173944</c:v>
                </c:pt>
                <c:pt idx="2">
                  <c:v>19.43327946357191</c:v>
                </c:pt>
                <c:pt idx="3">
                  <c:v>19.931580552531386</c:v>
                </c:pt>
                <c:pt idx="4">
                  <c:v>25.234316418244379</c:v>
                </c:pt>
                <c:pt idx="5">
                  <c:v>24.286222105399485</c:v>
                </c:pt>
                <c:pt idx="6">
                  <c:v>25.381622636304023</c:v>
                </c:pt>
                <c:pt idx="7">
                  <c:v>24.894109005903829</c:v>
                </c:pt>
                <c:pt idx="8">
                  <c:v>31.623650995099332</c:v>
                </c:pt>
                <c:pt idx="9">
                  <c:v>26.4201155062512</c:v>
                </c:pt>
                <c:pt idx="10">
                  <c:v>27.284759850491714</c:v>
                </c:pt>
                <c:pt idx="11">
                  <c:v>24.474108715085958</c:v>
                </c:pt>
              </c:numCache>
            </c:numRef>
          </c:val>
          <c:extLst>
            <c:ext xmlns:c16="http://schemas.microsoft.com/office/drawing/2014/chart" uri="{C3380CC4-5D6E-409C-BE32-E72D297353CC}">
              <c16:uniqueId val="{00000001-B25E-46DA-A4FD-C67301EE16C2}"/>
            </c:ext>
          </c:extLst>
        </c:ser>
        <c:ser>
          <c:idx val="2"/>
          <c:order val="2"/>
          <c:tx>
            <c:strRef>
              <c:f>'A1 current gdp_all'!$J$3</c:f>
              <c:strCache>
                <c:ptCount val="1"/>
                <c:pt idx="0">
                  <c:v>Services</c:v>
                </c:pt>
              </c:strCache>
            </c:strRef>
          </c:tx>
          <c:spPr>
            <a:solidFill>
              <a:schemeClr val="accent3"/>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gdp_all'!$J$28:$J$39</c:f>
              <c:numCache>
                <c:formatCode>_(* #,##0.0_);_(* \(#,##0.0\);_(* "-"??_);_(@_)</c:formatCode>
                <c:ptCount val="12"/>
                <c:pt idx="0">
                  <c:v>59.701340203957031</c:v>
                </c:pt>
                <c:pt idx="1">
                  <c:v>47.291201567024054</c:v>
                </c:pt>
                <c:pt idx="2">
                  <c:v>54.097006059772191</c:v>
                </c:pt>
                <c:pt idx="3">
                  <c:v>55.1306460505158</c:v>
                </c:pt>
                <c:pt idx="4">
                  <c:v>60.065718963802439</c:v>
                </c:pt>
                <c:pt idx="5">
                  <c:v>46.986046391062629</c:v>
                </c:pt>
                <c:pt idx="6">
                  <c:v>51.15578676297018</c:v>
                </c:pt>
                <c:pt idx="7">
                  <c:v>52.481442950757661</c:v>
                </c:pt>
                <c:pt idx="8">
                  <c:v>53.236114581249382</c:v>
                </c:pt>
                <c:pt idx="9">
                  <c:v>47.685974171134681</c:v>
                </c:pt>
                <c:pt idx="10">
                  <c:v>50.840521630698987</c:v>
                </c:pt>
                <c:pt idx="11">
                  <c:v>53.079683525231225</c:v>
                </c:pt>
              </c:numCache>
            </c:numRef>
          </c:val>
          <c:extLst>
            <c:ext xmlns:c16="http://schemas.microsoft.com/office/drawing/2014/chart" uri="{C3380CC4-5D6E-409C-BE32-E72D297353CC}">
              <c16:uniqueId val="{00000002-B25E-46DA-A4FD-C67301EE16C2}"/>
            </c:ext>
          </c:extLst>
        </c:ser>
        <c:dLbls>
          <c:showLegendKey val="0"/>
          <c:showVal val="0"/>
          <c:showCatName val="0"/>
          <c:showSerName val="0"/>
          <c:showPercent val="0"/>
          <c:showBubbleSize val="0"/>
        </c:dLbls>
        <c:gapWidth val="219"/>
        <c:overlap val="-27"/>
        <c:axId val="1365164800"/>
        <c:axId val="1365168640"/>
      </c:barChart>
      <c:catAx>
        <c:axId val="136516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168640"/>
        <c:crosses val="autoZero"/>
        <c:auto val="1"/>
        <c:lblAlgn val="ctr"/>
        <c:lblOffset val="100"/>
        <c:noMultiLvlLbl val="0"/>
      </c:catAx>
      <c:valAx>
        <c:axId val="13651686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1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gdp_all'!$A$40</c:f>
              <c:strCache>
                <c:ptCount val="1"/>
                <c:pt idx="0">
                  <c:v>2025 Q1**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CD-4770-B3DC-822A62BC583B}"/>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CD-4770-B3DC-822A62BC583B}"/>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D-4770-B3DC-822A62BC583B}"/>
              </c:ext>
            </c:extLst>
          </c:dPt>
          <c:dLbls>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gdp_all'!$H$40:$J$40</c:f>
              <c:numCache>
                <c:formatCode>_(* #,##0.0_);_(* \(#,##0.0\);_(* "-"??_);_(@_)</c:formatCode>
                <c:ptCount val="3"/>
                <c:pt idx="0">
                  <c:v>14.970469085652551</c:v>
                </c:pt>
                <c:pt idx="1">
                  <c:v>32.994345017923955</c:v>
                </c:pt>
                <c:pt idx="2">
                  <c:v>52.035185896423485</c:v>
                </c:pt>
              </c:numCache>
            </c:numRef>
          </c:val>
          <c:extLst>
            <c:ext xmlns:c16="http://schemas.microsoft.com/office/drawing/2014/chart" uri="{C3380CC4-5D6E-409C-BE32-E72D297353CC}">
              <c16:uniqueId val="{00000006-F7CD-4770-B3DC-822A62BC583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5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gdp_all'!$A$41</c:f>
              <c:strCache>
                <c:ptCount val="1"/>
                <c:pt idx="0">
                  <c:v>2025 Q2**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55-4507-BA12-ECFA9C8A688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C55-4507-BA12-ECFA9C8A6881}"/>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9C55-4507-BA12-ECFA9C8A6881}"/>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gdp_all'!$H$41:$J$41</c:f>
              <c:numCache>
                <c:formatCode>_(* #,##0.0_);_(* \(#,##0.0\);_(* "-"??_);_(@_)</c:formatCode>
                <c:ptCount val="3"/>
                <c:pt idx="0">
                  <c:v>23.723135307995634</c:v>
                </c:pt>
                <c:pt idx="1">
                  <c:v>29.52643892388528</c:v>
                </c:pt>
                <c:pt idx="2">
                  <c:v>46.750425768119094</c:v>
                </c:pt>
              </c:numCache>
            </c:numRef>
          </c:val>
          <c:extLst>
            <c:ext xmlns:c16="http://schemas.microsoft.com/office/drawing/2014/chart" uri="{C3380CC4-5D6E-409C-BE32-E72D297353CC}">
              <c16:uniqueId val="{00000006-9C55-4507-BA12-ECFA9C8A68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gdp_all'!$B$36</c:f>
              <c:strCache>
                <c:ptCount val="1"/>
                <c:pt idx="0">
                  <c:v>2024 Q1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gdp_all'!$I$36:$N$36</c15:sqref>
                  </c15:fullRef>
                </c:ext>
              </c:extLst>
              <c:f>('A5 constant gdp_all'!$I$36:$K$36,'A5 constant gdp_all'!$M$36:$N$36)</c:f>
              <c:numCache>
                <c:formatCode>0.0_);\(0.0\)</c:formatCode>
                <c:ptCount val="5"/>
                <c:pt idx="0">
                  <c:v>0.11826892140219059</c:v>
                </c:pt>
                <c:pt idx="1">
                  <c:v>0.1443981855948806</c:v>
                </c:pt>
                <c:pt idx="2">
                  <c:v>-13.802025268741332</c:v>
                </c:pt>
                <c:pt idx="3">
                  <c:v>15.316628756454762</c:v>
                </c:pt>
                <c:pt idx="4">
                  <c:v>-6.0110032581129076</c:v>
                </c:pt>
              </c:numCache>
            </c:numRef>
          </c:val>
          <c:extLst>
            <c:ext xmlns:c16="http://schemas.microsoft.com/office/drawing/2014/chart" uri="{C3380CC4-5D6E-409C-BE32-E72D297353CC}">
              <c16:uniqueId val="{00000000-CD57-4730-AE45-3AC02B392E14}"/>
            </c:ext>
          </c:extLst>
        </c:ser>
        <c:ser>
          <c:idx val="1"/>
          <c:order val="1"/>
          <c:tx>
            <c:strRef>
              <c:f>'A5 constant gdp_all'!$B$40</c:f>
              <c:strCache>
                <c:ptCount val="1"/>
                <c:pt idx="0">
                  <c:v>2025 Q1**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gdp_all'!$I$40:$N$40</c15:sqref>
                  </c15:fullRef>
                </c:ext>
              </c:extLst>
              <c:f>('A5 constant gdp_all'!$I$40:$K$40,'A5 constant gdp_all'!$M$40:$N$40)</c:f>
              <c:numCache>
                <c:formatCode>0.0_);\(0.0\)</c:formatCode>
                <c:ptCount val="5"/>
                <c:pt idx="0">
                  <c:v>9.370791963238716</c:v>
                </c:pt>
                <c:pt idx="1">
                  <c:v>-6.442929252284884</c:v>
                </c:pt>
                <c:pt idx="2">
                  <c:v>0.11473847480772292</c:v>
                </c:pt>
                <c:pt idx="3">
                  <c:v>-14.050160503374698</c:v>
                </c:pt>
                <c:pt idx="4">
                  <c:v>-1.3082938665779125</c:v>
                </c:pt>
              </c:numCache>
            </c:numRef>
          </c:val>
          <c:extLst>
            <c:ext xmlns:c16="http://schemas.microsoft.com/office/drawing/2014/chart" uri="{C3380CC4-5D6E-409C-BE32-E72D297353CC}">
              <c16:uniqueId val="{00000001-CD57-4730-AE45-3AC02B392E14}"/>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Real GDP growth rate (year-on-year %)</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gdp_all'!$B$37</c:f>
              <c:strCache>
                <c:ptCount val="1"/>
                <c:pt idx="0">
                  <c:v>2024 Q2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gdp_all'!$I$37:$N$37</c15:sqref>
                  </c15:fullRef>
                </c:ext>
              </c:extLst>
              <c:f>('A5 constant gdp_all'!$I$37:$K$37,'A5 constant gdp_all'!$M$37:$N$37)</c:f>
              <c:numCache>
                <c:formatCode>0.0_);\(0.0\)</c:formatCode>
                <c:ptCount val="5"/>
                <c:pt idx="0">
                  <c:v>-3.4509210106707116</c:v>
                </c:pt>
                <c:pt idx="1">
                  <c:v>11.921209530709959</c:v>
                </c:pt>
                <c:pt idx="2">
                  <c:v>6.144443840999017</c:v>
                </c:pt>
                <c:pt idx="3">
                  <c:v>23.968717876247197</c:v>
                </c:pt>
                <c:pt idx="4">
                  <c:v>5.3523126039760598</c:v>
                </c:pt>
              </c:numCache>
            </c:numRef>
          </c:val>
          <c:extLst>
            <c:ext xmlns:c16="http://schemas.microsoft.com/office/drawing/2014/chart" uri="{C3380CC4-5D6E-409C-BE32-E72D297353CC}">
              <c16:uniqueId val="{00000000-4D95-488D-B847-A42359CABF77}"/>
            </c:ext>
          </c:extLst>
        </c:ser>
        <c:ser>
          <c:idx val="1"/>
          <c:order val="1"/>
          <c:tx>
            <c:strRef>
              <c:f>'A5 constant gdp_all'!$B$41</c:f>
              <c:strCache>
                <c:ptCount val="1"/>
                <c:pt idx="0">
                  <c:v>2025 Q2**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gdp_all'!$I$41:$N$41</c15:sqref>
                  </c15:fullRef>
                </c:ext>
              </c:extLst>
              <c:f>('A5 constant gdp_all'!$I$41:$K$41,'A5 constant gdp_all'!$M$41:$N$41)</c:f>
              <c:numCache>
                <c:formatCode>0.0_);\(0.0\)</c:formatCode>
                <c:ptCount val="5"/>
                <c:pt idx="0">
                  <c:v>10.357362573684426</c:v>
                </c:pt>
                <c:pt idx="1">
                  <c:v>14.339271291205847</c:v>
                </c:pt>
                <c:pt idx="2">
                  <c:v>1.2323207733388557</c:v>
                </c:pt>
                <c:pt idx="3">
                  <c:v>-1.0005179885255728</c:v>
                </c:pt>
                <c:pt idx="4">
                  <c:v>6.4226776663370373</c:v>
                </c:pt>
              </c:numCache>
            </c:numRef>
          </c:val>
          <c:extLst>
            <c:ext xmlns:c16="http://schemas.microsoft.com/office/drawing/2014/chart" uri="{C3380CC4-5D6E-409C-BE32-E72D297353CC}">
              <c16:uniqueId val="{00000001-4D95-488D-B847-A42359CABF77}"/>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Real GDP growth rate (year-on-year %)</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2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3CA8218-F8A8-4F27-93C9-9BA99B04FBE1}">
  <sheetPr/>
  <sheetViews>
    <sheetView zoomScale="7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C400075-65D7-454B-8B77-A5F5DD108A2E}">
  <sheetPr/>
  <sheetViews>
    <sheetView zoomScale="71"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DEB3EE7-0769-4674-B5F9-4A56DE4E2885}">
  <sheetPr/>
  <sheetViews>
    <sheetView zoomScale="71"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99770E-29C6-473F-B606-E9C0AE400A49}">
  <sheetPr/>
  <sheetViews>
    <sheetView zoomScale="71"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904E128-1689-4940-8C15-2E8433300817}">
  <sheetPr/>
  <sheetViews>
    <sheetView zoomScale="7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261505</xdr:rowOff>
    </xdr:from>
    <xdr:to>
      <xdr:col>8</xdr:col>
      <xdr:colOff>1587</xdr:colOff>
      <xdr:row>7</xdr:row>
      <xdr:rowOff>206375</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06507" y="2034887"/>
          <a:ext cx="6933189"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Quarterly Gross Domestic Product</a:t>
          </a:r>
          <a:r>
            <a:rPr lang="en-US" sz="2400" b="1" i="0" baseline="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2016Q1-2025Q2   </a:t>
          </a:r>
          <a:endParaRPr lang="en-US" sz="2400"/>
        </a:p>
      </xdr:txBody>
    </xdr:sp>
    <xdr:clientData/>
  </xdr:twoCellAnchor>
  <xdr:twoCellAnchor editAs="oneCell">
    <xdr:from>
      <xdr:col>0</xdr:col>
      <xdr:colOff>0</xdr:colOff>
      <xdr:row>0</xdr:row>
      <xdr:rowOff>50801</xdr:rowOff>
    </xdr:from>
    <xdr:to>
      <xdr:col>1</xdr:col>
      <xdr:colOff>419100</xdr:colOff>
      <xdr:row>1</xdr:row>
      <xdr:rowOff>342901</xdr:rowOff>
    </xdr:to>
    <xdr:pic>
      <xdr:nvPicPr>
        <xdr:cNvPr id="3" name="Picture 2">
          <a:extLst>
            <a:ext uri="{FF2B5EF4-FFF2-40B4-BE49-F238E27FC236}">
              <a16:creationId xmlns:a16="http://schemas.microsoft.com/office/drawing/2014/main" id="{88A91445-7C9E-2538-22AB-F432DC660F2F}"/>
            </a:ext>
          </a:extLst>
        </xdr:cNvPr>
        <xdr:cNvPicPr>
          <a:picLocks noChangeAspect="1"/>
        </xdr:cNvPicPr>
      </xdr:nvPicPr>
      <xdr:blipFill>
        <a:blip xmlns:r="http://schemas.openxmlformats.org/officeDocument/2006/relationships" r:embed="rId1" cstate="print"/>
        <a:srcRect/>
        <a:stretch>
          <a:fillRect/>
        </a:stretch>
      </xdr:blipFill>
      <xdr:spPr bwMode="auto">
        <a:xfrm>
          <a:off x="0" y="50801"/>
          <a:ext cx="520700" cy="53340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61042" cy="6278451"/>
    <xdr:graphicFrame macro="">
      <xdr:nvGraphicFramePr>
        <xdr:cNvPr id="2" name="Chart 1">
          <a:extLst>
            <a:ext uri="{FF2B5EF4-FFF2-40B4-BE49-F238E27FC236}">
              <a16:creationId xmlns:a16="http://schemas.microsoft.com/office/drawing/2014/main" id="{935F629D-D6B4-82E4-D6C7-D6924F0506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61042" cy="6278451"/>
    <xdr:graphicFrame macro="">
      <xdr:nvGraphicFramePr>
        <xdr:cNvPr id="2" name="Chart 1">
          <a:extLst>
            <a:ext uri="{FF2B5EF4-FFF2-40B4-BE49-F238E27FC236}">
              <a16:creationId xmlns:a16="http://schemas.microsoft.com/office/drawing/2014/main" id="{B24A6159-5A6B-8527-A10C-5637339459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61042" cy="6278451"/>
    <xdr:graphicFrame macro="">
      <xdr:nvGraphicFramePr>
        <xdr:cNvPr id="2" name="Chart 1">
          <a:extLst>
            <a:ext uri="{FF2B5EF4-FFF2-40B4-BE49-F238E27FC236}">
              <a16:creationId xmlns:a16="http://schemas.microsoft.com/office/drawing/2014/main" id="{8681F2B9-353F-407C-BD84-199D94E4E0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61042" cy="6278451"/>
    <xdr:graphicFrame macro="">
      <xdr:nvGraphicFramePr>
        <xdr:cNvPr id="2" name="Chart 1">
          <a:extLst>
            <a:ext uri="{FF2B5EF4-FFF2-40B4-BE49-F238E27FC236}">
              <a16:creationId xmlns:a16="http://schemas.microsoft.com/office/drawing/2014/main" id="{E1D91B2E-D8D6-BC95-317D-57E4CA4C99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61042" cy="6278451"/>
    <xdr:graphicFrame macro="">
      <xdr:nvGraphicFramePr>
        <xdr:cNvPr id="2" name="Chart 1">
          <a:extLst>
            <a:ext uri="{FF2B5EF4-FFF2-40B4-BE49-F238E27FC236}">
              <a16:creationId xmlns:a16="http://schemas.microsoft.com/office/drawing/2014/main" id="{DBC3D763-F14A-EECE-CFE3-6CF4826354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22</xdr:col>
      <xdr:colOff>142875</xdr:colOff>
      <xdr:row>1</xdr:row>
      <xdr:rowOff>95250</xdr:rowOff>
    </xdr:from>
    <xdr:to>
      <xdr:col>37</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PAS%20Mission%205_June%202025\Q%20GDP-P%20worksheets\QNA%20GVA_USD.xlsx" TargetMode="External"/><Relationship Id="rId1" Type="http://schemas.openxmlformats.org/officeDocument/2006/relationships/externalLinkPath" Target="QNA%20GVA_US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A_GVA"/>
      <sheetName val="ANA Real GR 2016-2023"/>
      <sheetName val="2024-25 Q1 &amp; Q2 Real GR"/>
      <sheetName val="GVA_Q_KP"/>
      <sheetName val="GVA_Q_CP"/>
      <sheetName val="Verification"/>
      <sheetName val="QGDP CP"/>
      <sheetName val="2024-2025Q2 QGDP CP"/>
      <sheetName val="Q Q Real GR"/>
      <sheetName val="2024-2025Q2 Q Q Real GR "/>
      <sheetName val="Exchange rates"/>
      <sheetName val="10_sum"/>
    </sheetNames>
    <sheetDataSet>
      <sheetData sheetId="0"/>
      <sheetData sheetId="1" refreshError="1"/>
      <sheetData sheetId="2" refreshError="1"/>
      <sheetData sheetId="3">
        <row r="4">
          <cell r="C4">
            <v>52.108805312099797</v>
          </cell>
        </row>
      </sheetData>
      <sheetData sheetId="4">
        <row r="4">
          <cell r="C4">
            <v>52.740824669494998</v>
          </cell>
          <cell r="O4">
            <v>285.47732488335583</v>
          </cell>
          <cell r="P4">
            <v>3.3733917029985259</v>
          </cell>
          <cell r="Q4">
            <v>16.724256850301778</v>
          </cell>
          <cell r="R4">
            <v>19.138851839709609</v>
          </cell>
          <cell r="S4">
            <v>14.648782937481062</v>
          </cell>
          <cell r="T4">
            <v>25.564262012245141</v>
          </cell>
          <cell r="U4">
            <v>4.9336508144070734</v>
          </cell>
          <cell r="V4">
            <v>2.3013911067094823</v>
          </cell>
          <cell r="W4">
            <v>87.685302847446181</v>
          </cell>
          <cell r="X4">
            <v>0.81132998826469649</v>
          </cell>
          <cell r="Y4">
            <v>12.130838698884297</v>
          </cell>
        </row>
        <row r="5">
          <cell r="O5">
            <v>292.67028126573689</v>
          </cell>
          <cell r="P5">
            <v>3.6708524146641062</v>
          </cell>
          <cell r="Q5">
            <v>16.748247983551373</v>
          </cell>
          <cell r="R5">
            <v>20.494579874756671</v>
          </cell>
          <cell r="S5">
            <v>16.410112996137833</v>
          </cell>
          <cell r="T5">
            <v>33.046843903306225</v>
          </cell>
          <cell r="U5">
            <v>4.9353950031623635</v>
          </cell>
          <cell r="V5">
            <v>2.4522687250959629</v>
          </cell>
          <cell r="W5">
            <v>100.18859310019006</v>
          </cell>
          <cell r="X5">
            <v>1.6816052012874954</v>
          </cell>
          <cell r="Y5">
            <v>12.694465485729884</v>
          </cell>
        </row>
        <row r="6">
          <cell r="O6">
            <v>312.41063152418303</v>
          </cell>
          <cell r="P6">
            <v>4.1982346705398612</v>
          </cell>
          <cell r="Q6">
            <v>17.070109160344806</v>
          </cell>
          <cell r="R6">
            <v>23.802612042173536</v>
          </cell>
          <cell r="S6">
            <v>19.857862459602028</v>
          </cell>
          <cell r="T6">
            <v>33.569668095439063</v>
          </cell>
          <cell r="U6">
            <v>4.9388833806729426</v>
          </cell>
          <cell r="V6">
            <v>2.3601431527493775</v>
          </cell>
          <cell r="W6">
            <v>55.738579083920314</v>
          </cell>
          <cell r="X6">
            <v>2.5646378172119357</v>
          </cell>
          <cell r="Y6">
            <v>12.477819548367712</v>
          </cell>
        </row>
        <row r="7">
          <cell r="O7">
            <v>328.73907358987429</v>
          </cell>
          <cell r="P7">
            <v>4.5269968971137668</v>
          </cell>
          <cell r="Q7">
            <v>19.510613467649325</v>
          </cell>
          <cell r="R7">
            <v>22.053946390908163</v>
          </cell>
          <cell r="S7">
            <v>24.234973517193325</v>
          </cell>
          <cell r="T7">
            <v>33.495628212790933</v>
          </cell>
          <cell r="U7">
            <v>5.412680415757964</v>
          </cell>
          <cell r="V7">
            <v>2.4261885644711896</v>
          </cell>
          <cell r="W7">
            <v>87.256151560118354</v>
          </cell>
          <cell r="X7">
            <v>3.1749508801764841</v>
          </cell>
          <cell r="Y7">
            <v>11.740060525468428</v>
          </cell>
        </row>
        <row r="8">
          <cell r="O8">
            <v>272.75515652035295</v>
          </cell>
          <cell r="P8">
            <v>4.1088648781444546</v>
          </cell>
          <cell r="Q8">
            <v>16.983681365992808</v>
          </cell>
          <cell r="R8">
            <v>15.543942227645124</v>
          </cell>
          <cell r="S8">
            <v>32.34065237617768</v>
          </cell>
          <cell r="T8">
            <v>28.820713222706978</v>
          </cell>
          <cell r="U8">
            <v>4.7330560850135335</v>
          </cell>
          <cell r="V8">
            <v>2.2188202450513823</v>
          </cell>
          <cell r="W8">
            <v>96.093546537953657</v>
          </cell>
          <cell r="X8">
            <v>0.77324005985368993</v>
          </cell>
          <cell r="Y8">
            <v>11.366953668522223</v>
          </cell>
        </row>
        <row r="9">
          <cell r="O9">
            <v>279.59527568773296</v>
          </cell>
          <cell r="P9">
            <v>4.5451862319619396</v>
          </cell>
          <cell r="Q9">
            <v>17.014275163408207</v>
          </cell>
          <cell r="R9">
            <v>16.649446337480022</v>
          </cell>
          <cell r="S9">
            <v>37.573655894319906</v>
          </cell>
          <cell r="T9">
            <v>30.770587969125092</v>
          </cell>
          <cell r="U9">
            <v>4.7309698703922631</v>
          </cell>
          <cell r="V9">
            <v>2.3723103221642168</v>
          </cell>
          <cell r="W9">
            <v>107.96101835691557</v>
          </cell>
          <cell r="X9">
            <v>1.600835660892266</v>
          </cell>
          <cell r="Y9">
            <v>11.921463573963802</v>
          </cell>
        </row>
        <row r="10">
          <cell r="O10">
            <v>298.31292886644258</v>
          </cell>
          <cell r="P10">
            <v>4.583561954584213</v>
          </cell>
          <cell r="Q10">
            <v>17.366456140587442</v>
          </cell>
          <cell r="R10">
            <v>19.359512840074107</v>
          </cell>
          <cell r="S10">
            <v>39.238675494661919</v>
          </cell>
          <cell r="T10">
            <v>32.503994540357503</v>
          </cell>
          <cell r="U10">
            <v>4.7199701359749637</v>
          </cell>
          <cell r="V10">
            <v>2.3145528697118123</v>
          </cell>
          <cell r="W10">
            <v>79.263146751227566</v>
          </cell>
          <cell r="X10">
            <v>2.4544360716955755</v>
          </cell>
          <cell r="Y10">
            <v>11.817026249436653</v>
          </cell>
        </row>
        <row r="11">
          <cell r="O11">
            <v>313.63701926778089</v>
          </cell>
          <cell r="P11">
            <v>4.5590259065023186</v>
          </cell>
          <cell r="Q11">
            <v>19.90015261653452</v>
          </cell>
          <cell r="R11">
            <v>17.977172370871823</v>
          </cell>
          <cell r="S11">
            <v>37.274899804293959</v>
          </cell>
          <cell r="T11">
            <v>31.094376736568222</v>
          </cell>
          <cell r="U11">
            <v>5.1454913496943746</v>
          </cell>
          <cell r="V11">
            <v>2.4353986642670846</v>
          </cell>
          <cell r="W11">
            <v>74.860484054626326</v>
          </cell>
          <cell r="X11">
            <v>3.0845575397681042</v>
          </cell>
          <cell r="Y11">
            <v>11.279871886050287</v>
          </cell>
        </row>
        <row r="12">
          <cell r="O12">
            <v>250.82858872567041</v>
          </cell>
          <cell r="P12">
            <v>3.7073748481727598</v>
          </cell>
          <cell r="Q12">
            <v>16.926017629766687</v>
          </cell>
          <cell r="R12">
            <v>14.763690083501604</v>
          </cell>
          <cell r="S12">
            <v>19.990832381222731</v>
          </cell>
          <cell r="T12">
            <v>26.396030329596893</v>
          </cell>
          <cell r="U12">
            <v>4.962695193018833</v>
          </cell>
          <cell r="V12">
            <v>2.2666927086011346</v>
          </cell>
          <cell r="W12">
            <v>71.299449648985245</v>
          </cell>
          <cell r="X12">
            <v>0.76637568603621642</v>
          </cell>
          <cell r="Y12">
            <v>10.198389167817581</v>
          </cell>
        </row>
        <row r="13">
          <cell r="O13">
            <v>257.18969923692805</v>
          </cell>
          <cell r="P13">
            <v>3.7939891785543991</v>
          </cell>
          <cell r="Q13">
            <v>16.941879281533751</v>
          </cell>
          <cell r="R13">
            <v>15.803923011951072</v>
          </cell>
          <cell r="S13">
            <v>18.447154461455387</v>
          </cell>
          <cell r="T13">
            <v>27.84185376661285</v>
          </cell>
          <cell r="U13">
            <v>4.9705576897510007</v>
          </cell>
          <cell r="V13">
            <v>2.4031226945013016</v>
          </cell>
          <cell r="W13">
            <v>130.88887028967434</v>
          </cell>
          <cell r="X13">
            <v>1.6026672783820999</v>
          </cell>
          <cell r="Y13">
            <v>10.436423559765318</v>
          </cell>
        </row>
        <row r="14">
          <cell r="O14">
            <v>274.91349026675903</v>
          </cell>
          <cell r="P14">
            <v>4.0832614178044269</v>
          </cell>
          <cell r="Q14">
            <v>17.196760379301292</v>
          </cell>
          <cell r="R14">
            <v>18.290116537534544</v>
          </cell>
          <cell r="S14">
            <v>19.60622069685315</v>
          </cell>
          <cell r="T14">
            <v>30.660693030073677</v>
          </cell>
          <cell r="U14">
            <v>5.0178112906391767</v>
          </cell>
          <cell r="V14">
            <v>2.2231704149821603</v>
          </cell>
          <cell r="W14">
            <v>89.998273808609724</v>
          </cell>
          <cell r="X14">
            <v>2.3989593754644392</v>
          </cell>
          <cell r="Y14">
            <v>11.703453680266607</v>
          </cell>
        </row>
        <row r="15">
          <cell r="O15">
            <v>290.05175209332651</v>
          </cell>
          <cell r="P15">
            <v>4.659101994379002</v>
          </cell>
          <cell r="Q15">
            <v>19.502055339734017</v>
          </cell>
          <cell r="R15">
            <v>16.823693639770738</v>
          </cell>
          <cell r="S15">
            <v>22.651883584125862</v>
          </cell>
          <cell r="T15">
            <v>30.073046342639778</v>
          </cell>
          <cell r="U15">
            <v>5.5882162347022302</v>
          </cell>
          <cell r="V15">
            <v>2.1146713313391108</v>
          </cell>
          <cell r="W15">
            <v>103.33877014652815</v>
          </cell>
          <cell r="X15">
            <v>2.7864266345093114</v>
          </cell>
          <cell r="Y15">
            <v>12.460694716772764</v>
          </cell>
        </row>
        <row r="16">
          <cell r="O16">
            <v>238.57502717900562</v>
          </cell>
          <cell r="P16">
            <v>3.4818492225161872</v>
          </cell>
          <cell r="Q16">
            <v>15.971600058768495</v>
          </cell>
          <cell r="R16">
            <v>14.290705635336847</v>
          </cell>
          <cell r="S16">
            <v>21.057307380166954</v>
          </cell>
          <cell r="T16">
            <v>23.654185623125397</v>
          </cell>
          <cell r="U16">
            <v>4.7868087606057426</v>
          </cell>
          <cell r="V16">
            <v>2.6827370805183191</v>
          </cell>
          <cell r="W16">
            <v>75.376657656098985</v>
          </cell>
          <cell r="X16">
            <v>1.8924044057595906</v>
          </cell>
          <cell r="Y16">
            <v>12.177914553631179</v>
          </cell>
        </row>
        <row r="17">
          <cell r="O17">
            <v>249.90828334592945</v>
          </cell>
          <cell r="P17">
            <v>4.2152927381593503</v>
          </cell>
          <cell r="Q17">
            <v>16.377962091432256</v>
          </cell>
          <cell r="R17">
            <v>15.336998341208874</v>
          </cell>
          <cell r="S17">
            <v>25.177131793338656</v>
          </cell>
          <cell r="T17">
            <v>36.576330341781507</v>
          </cell>
          <cell r="U17">
            <v>5.046740223942848</v>
          </cell>
          <cell r="V17">
            <v>2.2232308409794803</v>
          </cell>
          <cell r="W17">
            <v>127.22570679751313</v>
          </cell>
          <cell r="X17">
            <v>1.8006504894616056</v>
          </cell>
          <cell r="Y17">
            <v>12.549482959439997</v>
          </cell>
        </row>
        <row r="18">
          <cell r="O18">
            <v>259.54487615255516</v>
          </cell>
          <cell r="P18">
            <v>4.7314847390981551</v>
          </cell>
          <cell r="Q18">
            <v>14.547027682278326</v>
          </cell>
          <cell r="R18">
            <v>18.112667726413953</v>
          </cell>
          <cell r="S18">
            <v>26.559845184642366</v>
          </cell>
          <cell r="T18">
            <v>30.145234811368084</v>
          </cell>
          <cell r="U18">
            <v>5.3596905783463438</v>
          </cell>
          <cell r="V18">
            <v>2.4270344920003404</v>
          </cell>
          <cell r="W18">
            <v>48.017951840093126</v>
          </cell>
          <cell r="X18">
            <v>1.8511258169237486</v>
          </cell>
          <cell r="Y18">
            <v>12.066800024475647</v>
          </cell>
        </row>
        <row r="19">
          <cell r="O19">
            <v>255.75510265004058</v>
          </cell>
          <cell r="P19">
            <v>4.683982784886962</v>
          </cell>
          <cell r="Q19">
            <v>13.841009446057834</v>
          </cell>
          <cell r="R19">
            <v>17.340986794664399</v>
          </cell>
          <cell r="S19">
            <v>24.490038670819779</v>
          </cell>
          <cell r="T19">
            <v>30.813469842535469</v>
          </cell>
          <cell r="U19">
            <v>5.9832700876468952</v>
          </cell>
          <cell r="V19">
            <v>2.0917430790607816</v>
          </cell>
          <cell r="W19">
            <v>96.76454088127862</v>
          </cell>
          <cell r="X19">
            <v>2.0268522175301107</v>
          </cell>
          <cell r="Y19">
            <v>11.027690327803095</v>
          </cell>
        </row>
        <row r="20">
          <cell r="O20">
            <v>309.99081353781844</v>
          </cell>
          <cell r="P20">
            <v>3.8644175528630273</v>
          </cell>
          <cell r="Q20">
            <v>11.593444572880765</v>
          </cell>
          <cell r="R20">
            <v>20.737078136339079</v>
          </cell>
          <cell r="S20">
            <v>19.214962613411544</v>
          </cell>
          <cell r="T20">
            <v>33.540294130572626</v>
          </cell>
          <cell r="U20">
            <v>4.2291119246687616</v>
          </cell>
          <cell r="V20">
            <v>1.9871597118358035</v>
          </cell>
          <cell r="W20">
            <v>111.79808339383514</v>
          </cell>
          <cell r="X20">
            <v>1.6067415028361789</v>
          </cell>
          <cell r="Y20">
            <v>8.9287233990616137</v>
          </cell>
        </row>
        <row r="21">
          <cell r="O21">
            <v>234.09175230872307</v>
          </cell>
          <cell r="P21">
            <v>3.9002475339609375</v>
          </cell>
          <cell r="Q21">
            <v>7.0122742831089058</v>
          </cell>
          <cell r="R21">
            <v>22.671635147394809</v>
          </cell>
          <cell r="S21">
            <v>16.703300714335626</v>
          </cell>
          <cell r="T21">
            <v>32.187221111730899</v>
          </cell>
          <cell r="U21">
            <v>6.2954574585190892</v>
          </cell>
          <cell r="V21">
            <v>2.0096648500995222</v>
          </cell>
          <cell r="W21">
            <v>137.10502576174488</v>
          </cell>
          <cell r="X21">
            <v>0.4934928740268017</v>
          </cell>
          <cell r="Y21">
            <v>9.8257492418768511</v>
          </cell>
        </row>
        <row r="22">
          <cell r="O22">
            <v>232.45770475088565</v>
          </cell>
          <cell r="P22">
            <v>3.9769142493453202</v>
          </cell>
          <cell r="Q22">
            <v>10.949312712962374</v>
          </cell>
          <cell r="R22">
            <v>25.309529475884254</v>
          </cell>
          <cell r="S22">
            <v>15.926882162977707</v>
          </cell>
          <cell r="T22">
            <v>34.252678385997221</v>
          </cell>
          <cell r="U22">
            <v>5.2061166592740129</v>
          </cell>
          <cell r="V22">
            <v>2.1959675196503623</v>
          </cell>
          <cell r="W22">
            <v>79.893976687507973</v>
          </cell>
          <cell r="X22">
            <v>1.6805527307667658</v>
          </cell>
          <cell r="Y22">
            <v>11.877124660185478</v>
          </cell>
        </row>
        <row r="23">
          <cell r="O23">
            <v>235.25376496779123</v>
          </cell>
          <cell r="P23">
            <v>4.1497182267441808</v>
          </cell>
          <cell r="Q23">
            <v>15.710669878261195</v>
          </cell>
          <cell r="R23">
            <v>18.438909009017166</v>
          </cell>
          <cell r="S23">
            <v>15.765580824959175</v>
          </cell>
          <cell r="T23">
            <v>36.763361205270058</v>
          </cell>
          <cell r="U23">
            <v>4.9048421350002309</v>
          </cell>
          <cell r="V23">
            <v>3.0248528219963284</v>
          </cell>
          <cell r="W23">
            <v>93.185931074856981</v>
          </cell>
          <cell r="X23">
            <v>1.7401745799055917</v>
          </cell>
          <cell r="Y23">
            <v>11.824722343963229</v>
          </cell>
        </row>
        <row r="24">
          <cell r="O24">
            <v>304.76296415089524</v>
          </cell>
          <cell r="P24">
            <v>5.5191490884091383</v>
          </cell>
          <cell r="Q24">
            <v>18.304915529396656</v>
          </cell>
          <cell r="R24">
            <v>21.229150267850379</v>
          </cell>
          <cell r="S24">
            <v>24.605744199803556</v>
          </cell>
          <cell r="T24">
            <v>42.159954860312901</v>
          </cell>
          <cell r="U24">
            <v>5.2121770078096317</v>
          </cell>
          <cell r="V24">
            <v>2.5100477990074475</v>
          </cell>
          <cell r="W24">
            <v>101.83804946234406</v>
          </cell>
          <cell r="X24">
            <v>2.0461179477999689</v>
          </cell>
          <cell r="Y24">
            <v>12.334637271419467</v>
          </cell>
        </row>
        <row r="25">
          <cell r="O25">
            <v>289.57825298862861</v>
          </cell>
          <cell r="P25">
            <v>5.8611759001618662</v>
          </cell>
          <cell r="Q25">
            <v>16.890892217015647</v>
          </cell>
          <cell r="R25">
            <v>22.12687989967219</v>
          </cell>
          <cell r="S25">
            <v>26.4275865161982</v>
          </cell>
          <cell r="T25">
            <v>40.655861996091645</v>
          </cell>
          <cell r="U25">
            <v>4.7380800408107753</v>
          </cell>
          <cell r="V25">
            <v>2.6637760592023803</v>
          </cell>
          <cell r="W25">
            <v>121.31867392340362</v>
          </cell>
          <cell r="X25">
            <v>3.1336951941450475</v>
          </cell>
          <cell r="Y25">
            <v>13.498544951710327</v>
          </cell>
        </row>
        <row r="26">
          <cell r="O26">
            <v>280.76637930333817</v>
          </cell>
          <cell r="P26">
            <v>6.8390773319748126</v>
          </cell>
          <cell r="Q26">
            <v>14.512890319844042</v>
          </cell>
          <cell r="R26">
            <v>21.111172387708873</v>
          </cell>
          <cell r="S26">
            <v>27.197720576112708</v>
          </cell>
          <cell r="T26">
            <v>55.984312232532972</v>
          </cell>
          <cell r="U26">
            <v>3.1455522673855092</v>
          </cell>
          <cell r="V26">
            <v>2.0492320824722565</v>
          </cell>
          <cell r="W26">
            <v>94.110206257312228</v>
          </cell>
          <cell r="X26">
            <v>2.7569151712168254</v>
          </cell>
          <cell r="Y26">
            <v>13.053972239867241</v>
          </cell>
        </row>
        <row r="27">
          <cell r="O27">
            <v>324.934407152836</v>
          </cell>
          <cell r="P27">
            <v>6.7487827592830607</v>
          </cell>
          <cell r="Q27">
            <v>18.863472153314362</v>
          </cell>
          <cell r="R27">
            <v>19.675723437240514</v>
          </cell>
          <cell r="S27">
            <v>25.46343202959569</v>
          </cell>
          <cell r="T27">
            <v>43.319669387684471</v>
          </cell>
          <cell r="U27">
            <v>3.6324694343530055</v>
          </cell>
          <cell r="V27">
            <v>2.6556321492392505</v>
          </cell>
          <cell r="W27">
            <v>93.316241817298405</v>
          </cell>
          <cell r="X27">
            <v>2.790490158024165</v>
          </cell>
          <cell r="Y27">
            <v>8.6682346748086072</v>
          </cell>
        </row>
        <row r="28">
          <cell r="O28">
            <v>360.91524923139787</v>
          </cell>
          <cell r="P28">
            <v>9.6267806403067482</v>
          </cell>
          <cell r="Q28">
            <v>23.816135533322271</v>
          </cell>
          <cell r="R28">
            <v>22.022362312522862</v>
          </cell>
          <cell r="S28">
            <v>23.569033276077342</v>
          </cell>
          <cell r="T28">
            <v>50.550266852310671</v>
          </cell>
          <cell r="U28">
            <v>5.1998877927163445</v>
          </cell>
          <cell r="V28">
            <v>4.3517500333673098</v>
          </cell>
          <cell r="W28">
            <v>119.25704890012338</v>
          </cell>
          <cell r="X28">
            <v>3.4198675744997402</v>
          </cell>
          <cell r="Y28">
            <v>9.663822548404065</v>
          </cell>
        </row>
        <row r="29">
          <cell r="O29">
            <v>322.38724342983761</v>
          </cell>
          <cell r="P29">
            <v>11.363677047956573</v>
          </cell>
          <cell r="Q29">
            <v>25.185479485483835</v>
          </cell>
          <cell r="R29">
            <v>22.525383659197669</v>
          </cell>
          <cell r="S29">
            <v>23.377302127442018</v>
          </cell>
          <cell r="T29">
            <v>51.871833215120276</v>
          </cell>
          <cell r="U29">
            <v>6.3654327812276481</v>
          </cell>
          <cell r="V29">
            <v>2.4170199786951558</v>
          </cell>
          <cell r="W29">
            <v>93.043898513492351</v>
          </cell>
          <cell r="X29">
            <v>3.4825772308935155</v>
          </cell>
          <cell r="Y29">
            <v>10.298935247033612</v>
          </cell>
        </row>
        <row r="30">
          <cell r="O30">
            <v>305.48024677166978</v>
          </cell>
          <cell r="P30">
            <v>13.305877921692455</v>
          </cell>
          <cell r="Q30">
            <v>25.09945910830336</v>
          </cell>
          <cell r="R30">
            <v>23.429178596662439</v>
          </cell>
          <cell r="S30">
            <v>23.839289804659586</v>
          </cell>
          <cell r="T30">
            <v>46.338756486343691</v>
          </cell>
          <cell r="U30">
            <v>4.9608735302472224</v>
          </cell>
          <cell r="V30">
            <v>2.3411283086665016</v>
          </cell>
          <cell r="W30">
            <v>91.675673888241576</v>
          </cell>
          <cell r="X30">
            <v>5.6238328911482069</v>
          </cell>
          <cell r="Y30">
            <v>10.393510195802946</v>
          </cell>
        </row>
        <row r="31">
          <cell r="O31">
            <v>323.71163455803804</v>
          </cell>
          <cell r="P31">
            <v>12.365466811005248</v>
          </cell>
          <cell r="Q31">
            <v>30.439836798770493</v>
          </cell>
          <cell r="R31">
            <v>22.826163763587498</v>
          </cell>
          <cell r="S31">
            <v>24.769452873676403</v>
          </cell>
          <cell r="T31">
            <v>67.817293184746504</v>
          </cell>
          <cell r="U31">
            <v>6.85353073444172</v>
          </cell>
          <cell r="V31">
            <v>2.1447291905926251</v>
          </cell>
          <cell r="W31">
            <v>116.48016724256927</v>
          </cell>
          <cell r="X31">
            <v>5.7089330778175933</v>
          </cell>
          <cell r="Y31">
            <v>11.096901219948389</v>
          </cell>
        </row>
        <row r="32">
          <cell r="O32">
            <v>351.10940639260747</v>
          </cell>
          <cell r="P32">
            <v>6.9980600770794474</v>
          </cell>
          <cell r="Q32">
            <v>25.540920026404919</v>
          </cell>
          <cell r="R32">
            <v>18.553918367463432</v>
          </cell>
          <cell r="S32">
            <v>26.037979439299544</v>
          </cell>
          <cell r="T32">
            <v>78.574042040354612</v>
          </cell>
          <cell r="U32">
            <v>5.8063728859185426</v>
          </cell>
          <cell r="V32">
            <v>2.2384918446903814</v>
          </cell>
          <cell r="W32">
            <v>96.301380151777906</v>
          </cell>
          <cell r="X32">
            <v>3.5757342773438738</v>
          </cell>
          <cell r="Y32">
            <v>8.3550295052883534</v>
          </cell>
        </row>
        <row r="33">
          <cell r="O33">
            <v>340.61134950619123</v>
          </cell>
          <cell r="P33">
            <v>6.7846855272593469</v>
          </cell>
          <cell r="Q33">
            <v>22.793265075991126</v>
          </cell>
          <cell r="R33">
            <v>19.763326934288806</v>
          </cell>
          <cell r="S33">
            <v>28.586747110144909</v>
          </cell>
          <cell r="T33">
            <v>39.825715128611826</v>
          </cell>
          <cell r="U33">
            <v>5.576772027263762</v>
          </cell>
          <cell r="V33">
            <v>1.418583644866211</v>
          </cell>
          <cell r="W33">
            <v>109.09060049326924</v>
          </cell>
          <cell r="X33">
            <v>3.4310735104460948</v>
          </cell>
          <cell r="Y33">
            <v>6.9771133245432759</v>
          </cell>
        </row>
        <row r="34">
          <cell r="O34">
            <v>329.60382612988428</v>
          </cell>
          <cell r="P34">
            <v>7.2625091235453914</v>
          </cell>
          <cell r="Q34">
            <v>23.760332055410586</v>
          </cell>
          <cell r="R34">
            <v>19.257454426648522</v>
          </cell>
          <cell r="S34">
            <v>31.271219675585488</v>
          </cell>
          <cell r="T34">
            <v>34.29241221955381</v>
          </cell>
          <cell r="U34">
            <v>5.6951381914124717</v>
          </cell>
          <cell r="V34">
            <v>1.5925524226084662</v>
          </cell>
          <cell r="W34">
            <v>92.674347831453815</v>
          </cell>
          <cell r="X34">
            <v>3.064084384687511</v>
          </cell>
          <cell r="Y34">
            <v>7.3197119952690617</v>
          </cell>
        </row>
        <row r="35">
          <cell r="O35">
            <v>387.67732535116829</v>
          </cell>
          <cell r="P35">
            <v>8.3863364674243002</v>
          </cell>
          <cell r="Q35">
            <v>26.150337438683842</v>
          </cell>
          <cell r="R35">
            <v>18.447293814235767</v>
          </cell>
          <cell r="S35">
            <v>32.899299705349605</v>
          </cell>
          <cell r="T35">
            <v>37.331405083887475</v>
          </cell>
          <cell r="U35">
            <v>8.1386371594399769</v>
          </cell>
          <cell r="V35">
            <v>1.4603578729435753</v>
          </cell>
          <cell r="W35">
            <v>120.05270221733653</v>
          </cell>
          <cell r="X35">
            <v>3.4557605773450168</v>
          </cell>
          <cell r="Y35">
            <v>7.825151855662976</v>
          </cell>
        </row>
        <row r="36">
          <cell r="O36">
            <v>351.0156161750802</v>
          </cell>
          <cell r="P36">
            <v>11.292824507159642</v>
          </cell>
          <cell r="Q36">
            <v>35.729204881339513</v>
          </cell>
          <cell r="R36">
            <v>16.215696825218874</v>
          </cell>
          <cell r="S36">
            <v>33.072650271119826</v>
          </cell>
          <cell r="T36">
            <v>44.435665600753936</v>
          </cell>
          <cell r="U36">
            <v>6.191490551678978</v>
          </cell>
          <cell r="V36">
            <v>1.5440810664716351</v>
          </cell>
          <cell r="W36">
            <v>45.234323129348219</v>
          </cell>
          <cell r="X36">
            <v>2.3254218788529735</v>
          </cell>
          <cell r="Y36">
            <v>6.769031865404302</v>
          </cell>
        </row>
        <row r="37">
          <cell r="O37">
            <v>349.45836911357696</v>
          </cell>
          <cell r="P37">
            <v>13.148771431093072</v>
          </cell>
          <cell r="Q37">
            <v>35.782932771790733</v>
          </cell>
          <cell r="R37">
            <v>16.96605278083506</v>
          </cell>
          <cell r="S37">
            <v>35.004786404681397</v>
          </cell>
          <cell r="T37">
            <v>47.097772558715448</v>
          </cell>
          <cell r="U37">
            <v>7.7831042653428577</v>
          </cell>
          <cell r="V37">
            <v>1.9287095086916679</v>
          </cell>
          <cell r="W37">
            <v>109.7953783355434</v>
          </cell>
          <cell r="X37">
            <v>3.1675377865657075</v>
          </cell>
          <cell r="Y37">
            <v>7.5122628842718635</v>
          </cell>
        </row>
        <row r="38">
          <cell r="O38">
            <v>336.97465083094363</v>
          </cell>
          <cell r="P38">
            <v>14.453445017327573</v>
          </cell>
          <cell r="Q38">
            <v>34.569807276819844</v>
          </cell>
          <cell r="R38">
            <v>17.022587398223017</v>
          </cell>
          <cell r="S38">
            <v>36.058297734086196</v>
          </cell>
          <cell r="T38">
            <v>47.230833659906864</v>
          </cell>
          <cell r="U38">
            <v>6.8798421334132263</v>
          </cell>
          <cell r="V38">
            <v>1.722469741388692</v>
          </cell>
          <cell r="W38">
            <v>114.24004893843343</v>
          </cell>
          <cell r="X38">
            <v>3.1004366835656869</v>
          </cell>
          <cell r="Y38">
            <v>7.7962112132282568</v>
          </cell>
        </row>
        <row r="39">
          <cell r="O39">
            <v>364.64673968750122</v>
          </cell>
          <cell r="P39">
            <v>15.229342805980421</v>
          </cell>
          <cell r="Q39">
            <v>38.410230150869737</v>
          </cell>
          <cell r="R39">
            <v>17.819863363404576</v>
          </cell>
          <cell r="S39">
            <v>39.292038046815961</v>
          </cell>
          <cell r="T39">
            <v>48.65560026811302</v>
          </cell>
          <cell r="U39">
            <v>6.7250261822997217</v>
          </cell>
          <cell r="V39">
            <v>1.9224134096802419</v>
          </cell>
          <cell r="W39">
            <v>151.45626213327171</v>
          </cell>
          <cell r="X39">
            <v>6.0737378828337061</v>
          </cell>
          <cell r="Y39">
            <v>8.6385654341300722</v>
          </cell>
        </row>
        <row r="40">
          <cell r="O40">
            <v>327.84664039513518</v>
          </cell>
          <cell r="P40">
            <v>15.297480396075585</v>
          </cell>
          <cell r="Q40">
            <v>36.735974905723872</v>
          </cell>
          <cell r="R40">
            <v>19.420441320951291</v>
          </cell>
          <cell r="S40">
            <v>37.549798037611446</v>
          </cell>
          <cell r="T40">
            <v>51.457698426925361</v>
          </cell>
          <cell r="U40">
            <v>6.6889397606309586</v>
          </cell>
          <cell r="V40">
            <v>1.8603766593795841</v>
          </cell>
          <cell r="W40">
            <v>79.256408060401341</v>
          </cell>
          <cell r="X40">
            <v>4.6538538619898739</v>
          </cell>
          <cell r="Y40">
            <v>8.7328409839756151</v>
          </cell>
        </row>
        <row r="41">
          <cell r="O41">
            <v>362.25209674800305</v>
          </cell>
          <cell r="P41">
            <v>15.718228454351436</v>
          </cell>
          <cell r="Q41">
            <v>37.116714711171561</v>
          </cell>
          <cell r="R41">
            <v>19.042699848207967</v>
          </cell>
          <cell r="S41">
            <v>37.676562360948303</v>
          </cell>
          <cell r="T41">
            <v>48.480753346595456</v>
          </cell>
          <cell r="U41">
            <v>7.3939169088758918</v>
          </cell>
          <cell r="V41">
            <v>2.0223510857108091</v>
          </cell>
          <cell r="W41">
            <v>118.3889387444293</v>
          </cell>
          <cell r="X41">
            <v>5.1182309881030381</v>
          </cell>
          <cell r="Y41">
            <v>8.0359494176314819</v>
          </cell>
        </row>
        <row r="42">
          <cell r="O42">
            <v>317.47976461239273</v>
          </cell>
          <cell r="P42">
            <v>15.273582689762636</v>
          </cell>
          <cell r="Q42">
            <v>35.02372736342523</v>
          </cell>
          <cell r="R42">
            <v>18.674886920279469</v>
          </cell>
          <cell r="S42">
            <v>38.903380293814536</v>
          </cell>
          <cell r="T42">
            <v>45.241526272345915</v>
          </cell>
          <cell r="U42">
            <v>8.9286783390362015</v>
          </cell>
          <cell r="V42">
            <v>2.3561263006698807</v>
          </cell>
          <cell r="W42">
            <v>43.230451268635306</v>
          </cell>
          <cell r="X42">
            <v>5.8652550815667848</v>
          </cell>
          <cell r="Y42">
            <v>8.0359494176314854</v>
          </cell>
        </row>
      </sheetData>
      <sheetData sheetId="5"/>
      <sheetData sheetId="6" refreshError="1"/>
      <sheetData sheetId="7" refreshError="1"/>
      <sheetData sheetId="8" refreshError="1"/>
      <sheetData sheetId="9" refreshError="1"/>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isgis.gov.l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9"/>
  <sheetViews>
    <sheetView view="pageBreakPreview" topLeftCell="A4" zoomScale="110" zoomScaleNormal="120" zoomScaleSheetLayoutView="110" workbookViewId="0">
      <selection activeCell="B34" sqref="B34"/>
    </sheetView>
  </sheetViews>
  <sheetFormatPr defaultColWidth="9.21875" defaultRowHeight="14.4"/>
  <cols>
    <col min="1" max="1" width="1.44140625" customWidth="1"/>
    <col min="2" max="2" width="19.21875" customWidth="1"/>
    <col min="3" max="4" width="12.21875" customWidth="1"/>
    <col min="5" max="5" width="19.44140625" customWidth="1"/>
    <col min="6" max="6" width="11.44140625" customWidth="1"/>
    <col min="7" max="7" width="10.21875" customWidth="1"/>
    <col min="8" max="8" width="16.44140625" customWidth="1"/>
    <col min="9" max="9" width="1.21875" customWidth="1"/>
    <col min="14" max="14" width="20.44140625" customWidth="1"/>
  </cols>
  <sheetData>
    <row r="1" spans="2:8" ht="18.75" customHeight="1"/>
    <row r="2" spans="2:8" ht="30" customHeight="1">
      <c r="B2" s="449" t="s">
        <v>363</v>
      </c>
      <c r="C2" s="449"/>
      <c r="D2" s="449"/>
      <c r="E2" s="449"/>
      <c r="F2" s="449"/>
      <c r="G2" s="449"/>
      <c r="H2" s="449"/>
    </row>
    <row r="3" spans="2:8" ht="30" customHeight="1">
      <c r="E3" s="426"/>
    </row>
    <row r="4" spans="2:8" ht="18.75" customHeight="1"/>
    <row r="5" spans="2:8" ht="6.75" customHeight="1"/>
    <row r="6" spans="2:8" ht="36" customHeight="1">
      <c r="B6" s="448" t="s">
        <v>0</v>
      </c>
      <c r="C6" s="448"/>
      <c r="D6" s="448"/>
      <c r="E6" s="448"/>
      <c r="F6" s="448"/>
      <c r="G6" s="448"/>
      <c r="H6" s="448"/>
    </row>
    <row r="7" spans="2:8" ht="61.5" customHeight="1"/>
    <row r="8" spans="2:8" ht="18" customHeight="1"/>
    <row r="9" spans="2:8" ht="30" customHeight="1">
      <c r="B9" s="304"/>
      <c r="C9" s="446"/>
      <c r="D9" s="450"/>
      <c r="E9" s="450"/>
      <c r="F9" s="450"/>
      <c r="G9" s="450"/>
    </row>
    <row r="10" spans="2:8" ht="30" customHeight="1">
      <c r="B10" s="304"/>
      <c r="C10" s="445" t="s">
        <v>364</v>
      </c>
      <c r="D10" s="445"/>
      <c r="E10" s="445"/>
      <c r="F10" s="445"/>
      <c r="G10" s="445"/>
    </row>
    <row r="11" spans="2:8" ht="16.5" customHeight="1">
      <c r="B11" s="304"/>
      <c r="C11" s="446"/>
      <c r="D11" s="446"/>
      <c r="E11" s="446"/>
      <c r="F11" s="446"/>
      <c r="G11" s="446"/>
    </row>
    <row r="12" spans="2:8" ht="16.5" customHeight="1">
      <c r="B12" s="304"/>
      <c r="C12" s="446"/>
      <c r="D12" s="446"/>
      <c r="E12" s="446"/>
      <c r="F12" s="446"/>
      <c r="G12" s="446"/>
    </row>
    <row r="13" spans="2:8" ht="16.5" customHeight="1">
      <c r="B13" s="304"/>
      <c r="C13" s="446"/>
      <c r="D13" s="446"/>
      <c r="E13" s="446"/>
      <c r="F13" s="446"/>
      <c r="G13" s="446"/>
    </row>
    <row r="14" spans="2:8" ht="30" customHeight="1">
      <c r="B14" s="304"/>
      <c r="C14" s="447"/>
      <c r="D14" s="447"/>
      <c r="E14" s="447"/>
      <c r="F14" s="447"/>
      <c r="G14" s="447"/>
    </row>
    <row r="15" spans="2:8" ht="16.5" customHeight="1">
      <c r="B15" s="304"/>
      <c r="C15" s="446"/>
      <c r="D15" s="446"/>
      <c r="E15" s="446"/>
      <c r="F15" s="446"/>
      <c r="G15" s="446"/>
    </row>
    <row r="16" spans="2:8" ht="16.5" customHeight="1">
      <c r="B16" s="304"/>
      <c r="C16" s="446"/>
      <c r="D16" s="446"/>
      <c r="E16" s="446"/>
      <c r="F16" s="446"/>
      <c r="G16" s="446"/>
    </row>
    <row r="17" spans="2:7" ht="16.5" customHeight="1">
      <c r="B17" s="304"/>
      <c r="C17" s="446"/>
      <c r="D17" s="446"/>
      <c r="E17" s="446"/>
      <c r="F17" s="446"/>
      <c r="G17" s="446"/>
    </row>
    <row r="18" spans="2:7" ht="16.5" customHeight="1">
      <c r="B18" s="304"/>
      <c r="C18" s="446"/>
      <c r="D18" s="446"/>
      <c r="E18" s="446"/>
      <c r="F18" s="446"/>
      <c r="G18" s="446"/>
    </row>
    <row r="19" spans="2:7" ht="16.5" customHeight="1">
      <c r="B19" s="304"/>
      <c r="C19" s="446"/>
      <c r="D19" s="446"/>
      <c r="E19" s="446"/>
      <c r="F19" s="446"/>
      <c r="G19" s="446"/>
    </row>
    <row r="20" spans="2:7" ht="16.5" customHeight="1">
      <c r="B20" s="304"/>
      <c r="C20" s="446"/>
      <c r="D20" s="446"/>
      <c r="E20" s="446"/>
      <c r="F20" s="446"/>
      <c r="G20" s="446"/>
    </row>
    <row r="21" spans="2:7" ht="16.5" customHeight="1">
      <c r="B21" s="304"/>
      <c r="C21" s="446"/>
      <c r="D21" s="446"/>
      <c r="E21" s="446"/>
      <c r="F21" s="446"/>
      <c r="G21" s="446"/>
    </row>
    <row r="22" spans="2:7" ht="16.5" customHeight="1">
      <c r="B22" s="304"/>
      <c r="C22" s="446"/>
      <c r="D22" s="446"/>
      <c r="E22" s="446"/>
      <c r="F22" s="446"/>
      <c r="G22" s="446"/>
    </row>
    <row r="23" spans="2:7" ht="16.5" customHeight="1">
      <c r="B23" s="304"/>
      <c r="C23" s="446"/>
      <c r="D23" s="446"/>
      <c r="E23" s="446"/>
      <c r="F23" s="446"/>
      <c r="G23" s="446"/>
    </row>
    <row r="24" spans="2:7" ht="30" customHeight="1">
      <c r="B24" s="304"/>
      <c r="C24" s="447"/>
      <c r="D24" s="447"/>
      <c r="E24" s="447"/>
      <c r="F24" s="447"/>
      <c r="G24" s="447"/>
    </row>
    <row r="25" spans="2:7" ht="16.5" customHeight="1">
      <c r="B25" s="304"/>
      <c r="C25" s="446"/>
      <c r="D25" s="446"/>
      <c r="E25" s="446"/>
      <c r="F25" s="446"/>
      <c r="G25" s="446"/>
    </row>
    <row r="26" spans="2:7" ht="16.5" customHeight="1">
      <c r="B26" s="304"/>
      <c r="C26" s="446"/>
      <c r="D26" s="446"/>
      <c r="E26" s="446"/>
      <c r="F26" s="446"/>
      <c r="G26" s="446"/>
    </row>
    <row r="27" spans="2:7" ht="16.5" customHeight="1">
      <c r="B27" s="304"/>
      <c r="C27" s="446"/>
      <c r="D27" s="446"/>
      <c r="E27" s="446"/>
      <c r="F27" s="446"/>
      <c r="G27" s="446"/>
    </row>
    <row r="28" spans="2:7" ht="16.5" customHeight="1">
      <c r="B28" s="304"/>
      <c r="C28" s="446"/>
      <c r="D28" s="446"/>
      <c r="E28" s="446"/>
      <c r="F28" s="446"/>
      <c r="G28" s="446"/>
    </row>
    <row r="29" spans="2:7" ht="16.5" customHeight="1">
      <c r="B29" s="304"/>
      <c r="C29" s="446"/>
      <c r="D29" s="446"/>
      <c r="E29" s="446"/>
      <c r="F29" s="446"/>
      <c r="G29" s="446"/>
    </row>
    <row r="30" spans="2:7" ht="16.5" customHeight="1">
      <c r="B30" s="304"/>
      <c r="C30" s="446"/>
      <c r="D30" s="446"/>
      <c r="E30" s="446"/>
      <c r="F30" s="446"/>
      <c r="G30" s="446"/>
    </row>
    <row r="31" spans="2:7" ht="16.5" customHeight="1">
      <c r="B31" s="304"/>
      <c r="C31" s="442"/>
      <c r="D31" s="442"/>
      <c r="E31" s="442"/>
      <c r="F31" s="442"/>
      <c r="G31" s="442"/>
    </row>
    <row r="32" spans="2:7" ht="16.5" customHeight="1">
      <c r="B32" s="304"/>
      <c r="C32" s="442"/>
      <c r="D32" s="442"/>
      <c r="E32" s="442"/>
      <c r="F32" s="442"/>
      <c r="G32" s="442"/>
    </row>
    <row r="33" spans="2:8" ht="16.5" customHeight="1">
      <c r="B33" s="304"/>
      <c r="C33" s="446"/>
      <c r="D33" s="446"/>
      <c r="E33" s="446"/>
      <c r="F33" s="446"/>
      <c r="G33" s="446"/>
    </row>
    <row r="34" spans="2:8" ht="16.5" customHeight="1">
      <c r="B34" s="304"/>
      <c r="C34" s="446"/>
      <c r="D34" s="446"/>
      <c r="E34" s="446"/>
      <c r="F34" s="446"/>
      <c r="G34" s="446"/>
    </row>
    <row r="36" spans="2:8">
      <c r="B36" s="305" t="s">
        <v>380</v>
      </c>
    </row>
    <row r="37" spans="2:8">
      <c r="B37" s="306" t="s">
        <v>381</v>
      </c>
      <c r="H37" s="307"/>
    </row>
    <row r="38" spans="2:8">
      <c r="B38" s="441" t="s">
        <v>382</v>
      </c>
    </row>
    <row r="39" spans="2:8" ht="3.75" customHeight="1"/>
  </sheetData>
  <mergeCells count="26">
    <mergeCell ref="B6:H6"/>
    <mergeCell ref="B2:H2"/>
    <mergeCell ref="C29:G29"/>
    <mergeCell ref="C30:G30"/>
    <mergeCell ref="C33:G33"/>
    <mergeCell ref="C19:G19"/>
    <mergeCell ref="C20:G20"/>
    <mergeCell ref="C21:G21"/>
    <mergeCell ref="C22:G22"/>
    <mergeCell ref="C23:G23"/>
    <mergeCell ref="C14:G14"/>
    <mergeCell ref="C15:G15"/>
    <mergeCell ref="C16:G16"/>
    <mergeCell ref="C17:G17"/>
    <mergeCell ref="C18:G18"/>
    <mergeCell ref="C9:G9"/>
    <mergeCell ref="C25:G25"/>
    <mergeCell ref="C26:G26"/>
    <mergeCell ref="C27:G27"/>
    <mergeCell ref="C28:G28"/>
    <mergeCell ref="C34:G34"/>
    <mergeCell ref="C10:G10"/>
    <mergeCell ref="C11:G11"/>
    <mergeCell ref="C12:G12"/>
    <mergeCell ref="C13:G13"/>
    <mergeCell ref="C24:G24"/>
  </mergeCells>
  <hyperlinks>
    <hyperlink ref="B38" r:id="rId1" display="https://lisgis.gov.lr/" xr:uid="{2B20546F-2EB3-44E1-B926-12E04071E269}"/>
  </hyperlinks>
  <printOptions horizontalCentered="1"/>
  <pageMargins left="0.35" right="0.34" top="1" bottom="0.33" header="0.17" footer="0.16"/>
  <pageSetup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21875" defaultRowHeight="13.8"/>
  <cols>
    <col min="1" max="1" width="1" style="13" customWidth="1"/>
    <col min="2" max="2" width="6" style="13" customWidth="1"/>
    <col min="3" max="3" width="3.44140625" style="13" customWidth="1"/>
    <col min="4" max="23" width="7.21875" style="13" customWidth="1"/>
    <col min="24" max="24" width="8.44140625" style="13" customWidth="1"/>
    <col min="25" max="25" width="7.21875" style="173" customWidth="1"/>
    <col min="26" max="26" width="8.44140625" style="13" customWidth="1"/>
    <col min="27" max="27" width="1.21875" style="13" customWidth="1"/>
    <col min="28" max="16384" width="9.21875" style="13"/>
  </cols>
  <sheetData>
    <row r="1" spans="2:31" ht="26.25" customHeight="1">
      <c r="B1" s="174" t="s">
        <v>100</v>
      </c>
      <c r="D1" s="12"/>
      <c r="E1" s="12"/>
      <c r="F1" s="12"/>
      <c r="G1" s="12"/>
      <c r="H1" s="12"/>
      <c r="I1" s="12"/>
      <c r="J1" s="12"/>
      <c r="K1" s="12"/>
    </row>
    <row r="2" spans="2:31"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8"/>
      <c r="Y2" s="204"/>
      <c r="Z2" s="146"/>
    </row>
    <row r="3" spans="2:31" s="12" customFormat="1" ht="123.75" customHeight="1">
      <c r="B3" s="361" t="s">
        <v>101</v>
      </c>
      <c r="C3" s="380" t="s">
        <v>102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row>
    <row r="4" spans="2:31"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1" ht="27" hidden="1" customHeight="1">
      <c r="B5" s="60">
        <v>2007</v>
      </c>
      <c r="C5" s="72"/>
      <c r="D5" s="181">
        <f>'T1'!D5/'T1'!D4*100-100</f>
        <v>-1.3466049846451114</v>
      </c>
      <c r="E5" s="182">
        <f>'T1'!E5/'T1'!E4*100-100</f>
        <v>4.7316466853831542</v>
      </c>
      <c r="F5" s="182">
        <f>'T1'!F5/'T1'!F4*100-100</f>
        <v>-4.0926213861566083</v>
      </c>
      <c r="G5" s="182">
        <f>'T1'!G5/'T1'!G4*100-100</f>
        <v>-7.24724865426181</v>
      </c>
      <c r="H5" s="183">
        <f>'T1'!H5/'T1'!H4*100-100</f>
        <v>6.8620817807626366</v>
      </c>
      <c r="I5" s="183">
        <f>'T1'!I5/'T1'!I4*100-100</f>
        <v>-1.2158585036716687</v>
      </c>
      <c r="J5" s="183">
        <f>'T1'!J5/'T1'!J4*100-100</f>
        <v>-17.212572480725925</v>
      </c>
      <c r="K5" s="183">
        <f>'T1'!K5/'T1'!K4*100-100</f>
        <v>1.1610769957487861</v>
      </c>
      <c r="L5" s="183">
        <f>'T1'!L5/'T1'!L4*100-100</f>
        <v>23.151961617022863</v>
      </c>
      <c r="M5" s="193">
        <f>'T1'!M5/'T1'!M4*100-100</f>
        <v>5.4284631041020788</v>
      </c>
      <c r="N5" s="193">
        <f>'T1'!N5/'T1'!N4*100-100</f>
        <v>2.5176993943778001</v>
      </c>
      <c r="O5" s="193">
        <f>'T1'!O5/'T1'!O4*100-100</f>
        <v>9.1710519957396457</v>
      </c>
      <c r="P5" s="193">
        <f>'T1'!P5/'T1'!P4*100-100</f>
        <v>4.0999999999999943</v>
      </c>
      <c r="Q5" s="193">
        <f>'T1'!Q5/'T1'!Q4*100-100</f>
        <v>18.380405371958403</v>
      </c>
      <c r="R5" s="193">
        <f>'T1'!R5/'T1'!R4*100-100</f>
        <v>2.4000000000000057</v>
      </c>
      <c r="S5" s="193">
        <f>'T1'!S5/'T1'!S4*100-100</f>
        <v>3.8649272623241018</v>
      </c>
      <c r="T5" s="193">
        <f>'T1'!T5/'T1'!T4*100-100</f>
        <v>11.299999999999997</v>
      </c>
      <c r="U5" s="193">
        <f>'T1'!U5/'T1'!U4*100-100</f>
        <v>10.000000000000014</v>
      </c>
      <c r="V5" s="193">
        <f>'T1'!V5/'T1'!V4*100-100</f>
        <v>3.7758340527317245</v>
      </c>
      <c r="W5" s="193">
        <f>'T1'!W5/'T1'!W4*100-100</f>
        <v>8.8724113362124655</v>
      </c>
      <c r="X5" s="198">
        <f>'T1'!X5/'T1'!X4*100-100</f>
        <v>4.4933544060850892</v>
      </c>
      <c r="Y5" s="207">
        <f>'T1'!Y5/'T1'!Y4*100-100</f>
        <v>45.573883590117816</v>
      </c>
      <c r="Z5" s="50">
        <f>'T1'!Z5/'T1'!Z4*100-100</f>
        <v>6.4597679891949014</v>
      </c>
      <c r="AA5" s="61"/>
    </row>
    <row r="6" spans="2:31" ht="20.25" hidden="1" customHeight="1">
      <c r="B6" s="60">
        <v>2008</v>
      </c>
      <c r="C6" s="72"/>
      <c r="D6" s="181">
        <f>'T1'!D6/'T1'!D5*100-100</f>
        <v>8.5999999999999801</v>
      </c>
      <c r="E6" s="182">
        <f>'T1'!E6/'T1'!E5*100-100</f>
        <v>5.1039654770627578</v>
      </c>
      <c r="F6" s="182">
        <f>'T1'!F6/'T1'!F5*100-100</f>
        <v>-3.3201314451929846</v>
      </c>
      <c r="G6" s="182">
        <f>'T1'!G6/'T1'!G5*100-100</f>
        <v>17.38077658018679</v>
      </c>
      <c r="H6" s="183">
        <f>'T1'!H6/'T1'!H5*100-100</f>
        <v>2.4193734822772939</v>
      </c>
      <c r="I6" s="183">
        <f>'T1'!I6/'T1'!I5*100-100</f>
        <v>3.7004753770359002</v>
      </c>
      <c r="J6" s="183">
        <f>'T1'!J6/'T1'!J5*100-100</f>
        <v>19.423493246993189</v>
      </c>
      <c r="K6" s="183">
        <f>'T1'!K6/'T1'!K5*100-100</f>
        <v>0.84657122311537591</v>
      </c>
      <c r="L6" s="183">
        <f>'T1'!L6/'T1'!L5*100-100</f>
        <v>38.983489705249866</v>
      </c>
      <c r="M6" s="193">
        <f>'T1'!M6/'T1'!M5*100-100</f>
        <v>9.5045687599997422</v>
      </c>
      <c r="N6" s="193">
        <f>'T1'!N6/'T1'!N5*100-100</f>
        <v>9.0755497430803871</v>
      </c>
      <c r="O6" s="193">
        <f>'T1'!O6/'T1'!O5*100-100</f>
        <v>3.8278599962842179</v>
      </c>
      <c r="P6" s="193">
        <f>'T1'!P6/'T1'!P5*100-100</f>
        <v>19.500000000000057</v>
      </c>
      <c r="Q6" s="193">
        <f>'T1'!Q6/'T1'!Q5*100-100</f>
        <v>10.781644687910713</v>
      </c>
      <c r="R6" s="193">
        <f>'T1'!R6/'T1'!R5*100-100</f>
        <v>2.4000000000000057</v>
      </c>
      <c r="S6" s="193">
        <f>'T1'!S6/'T1'!S5*100-100</f>
        <v>-1.8306603763185763</v>
      </c>
      <c r="T6" s="193">
        <f>'T1'!T6/'T1'!T5*100-100</f>
        <v>12.734106372296395</v>
      </c>
      <c r="U6" s="193">
        <f>'T1'!U6/'T1'!U5*100-100</f>
        <v>13.02545062030822</v>
      </c>
      <c r="V6" s="193">
        <f>'T1'!V6/'T1'!V5*100-100</f>
        <v>4.439205727112423</v>
      </c>
      <c r="W6" s="193">
        <f>'T1'!W6/'T1'!W5*100-100</f>
        <v>9.1613688484176237</v>
      </c>
      <c r="X6" s="198">
        <f>'T1'!X6/'T1'!X5*100-100</f>
        <v>9.3174233314594801</v>
      </c>
      <c r="Y6" s="207">
        <f>'T1'!Y6/'T1'!Y5*100-100</f>
        <v>-4.2307798138319015</v>
      </c>
      <c r="Z6" s="50">
        <f>'T1'!Z6/'T1'!Z5*100-100</f>
        <v>8.4306380242699817</v>
      </c>
      <c r="AA6" s="61"/>
    </row>
    <row r="7" spans="2:31" ht="20.25" hidden="1" customHeight="1">
      <c r="B7" s="60">
        <v>2009</v>
      </c>
      <c r="C7" s="72"/>
      <c r="D7" s="181">
        <f>'T1'!D7/'T1'!D6*100-100</f>
        <v>10.209647386846072</v>
      </c>
      <c r="E7" s="182">
        <f>'T1'!E7/'T1'!E6*100-100</f>
        <v>4.3665196467012066</v>
      </c>
      <c r="F7" s="182">
        <f>'T1'!F7/'T1'!F6*100-100</f>
        <v>0.72021484773374311</v>
      </c>
      <c r="G7" s="182">
        <f>'T1'!G7/'T1'!G6*100-100</f>
        <v>-5.7114630128117767</v>
      </c>
      <c r="H7" s="183">
        <f>'T1'!H7/'T1'!H6*100-100</f>
        <v>6.7516550123353483</v>
      </c>
      <c r="I7" s="183">
        <f>'T1'!I7/'T1'!I6*100-100</f>
        <v>-1.3056693979478666</v>
      </c>
      <c r="J7" s="183">
        <f>'T1'!J7/'T1'!J6*100-100</f>
        <v>7.5043898300072556</v>
      </c>
      <c r="K7" s="183">
        <f>'T1'!K7/'T1'!K6*100-100</f>
        <v>7.6501011709907232</v>
      </c>
      <c r="L7" s="183">
        <f>'T1'!L7/'T1'!L6*100-100</f>
        <v>9.3355354458181097</v>
      </c>
      <c r="M7" s="193">
        <f>'T1'!M7/'T1'!M6*100-100</f>
        <v>5.3917494416368896</v>
      </c>
      <c r="N7" s="193">
        <f>'T1'!N7/'T1'!N6*100-100</f>
        <v>-3.7785667823986131</v>
      </c>
      <c r="O7" s="193">
        <f>'T1'!O7/'T1'!O6*100-100</f>
        <v>4.4247858761263075</v>
      </c>
      <c r="P7" s="193">
        <f>'T1'!P7/'T1'!P6*100-100</f>
        <v>3.8723543389311885</v>
      </c>
      <c r="Q7" s="193">
        <f>'T1'!Q7/'T1'!Q6*100-100</f>
        <v>9.3234826286889216</v>
      </c>
      <c r="R7" s="193">
        <f>'T1'!R7/'T1'!R6*100-100</f>
        <v>2.4000000000000057</v>
      </c>
      <c r="S7" s="193">
        <f>'T1'!S7/'T1'!S6*100-100</f>
        <v>-1.5500615520755616</v>
      </c>
      <c r="T7" s="193">
        <f>'T1'!T7/'T1'!T6*100-100</f>
        <v>11.687427187715912</v>
      </c>
      <c r="U7" s="193">
        <f>'T1'!U7/'T1'!U6*100-100</f>
        <v>12.353155938741693</v>
      </c>
      <c r="V7" s="193">
        <f>'T1'!V7/'T1'!V6*100-100</f>
        <v>15.152343765660973</v>
      </c>
      <c r="W7" s="193">
        <f>'T1'!W7/'T1'!W6*100-100</f>
        <v>7.4706980818651374</v>
      </c>
      <c r="X7" s="198">
        <f>'T1'!X7/'T1'!X6*100-100</f>
        <v>5.7845251555840065</v>
      </c>
      <c r="Y7" s="207">
        <f>'T1'!Y7/'T1'!Y6*100-100</f>
        <v>-25.194111672337456</v>
      </c>
      <c r="Z7" s="50">
        <f>'T1'!Z7/'T1'!Z6*100-100</f>
        <v>3.9936181714969479</v>
      </c>
      <c r="AA7" s="61"/>
    </row>
    <row r="8" spans="2:31" ht="20.25" hidden="1" customHeight="1">
      <c r="B8" s="60">
        <v>2010</v>
      </c>
      <c r="D8" s="32">
        <f>'T1'!D8/'T1'!D7*100-100</f>
        <v>5.0000539094517364</v>
      </c>
      <c r="E8" s="182">
        <f>'T1'!E8/'T1'!E7*100-100</f>
        <v>4.6493195470650051</v>
      </c>
      <c r="F8" s="182">
        <f>'T1'!F8/'T1'!F7*100-100</f>
        <v>10.07128877010814</v>
      </c>
      <c r="G8" s="182">
        <f>'T1'!G8/'T1'!G7*100-100</f>
        <v>1.4907404468012686</v>
      </c>
      <c r="H8" s="183">
        <f>'T1'!H8/'T1'!H7*100-100</f>
        <v>7.6427830219497821</v>
      </c>
      <c r="I8" s="183">
        <f>'T1'!I8/'T1'!I7*100-100</f>
        <v>7.6004356256203209</v>
      </c>
      <c r="J8" s="183">
        <f>'T1'!J8/'T1'!J7*100-100</f>
        <v>12.260229323741484</v>
      </c>
      <c r="K8" s="183">
        <f>'T1'!K8/'T1'!K7*100-100</f>
        <v>5.2637697178197698</v>
      </c>
      <c r="L8" s="183">
        <f>'T1'!L8/'T1'!L7*100-100</f>
        <v>2.4999999999997442</v>
      </c>
      <c r="M8" s="193">
        <f>'T1'!M8/'T1'!M7*100-100</f>
        <v>13.340973852397028</v>
      </c>
      <c r="N8" s="193">
        <f>'T1'!N8/'T1'!N7*100-100</f>
        <v>2.6877702074690859</v>
      </c>
      <c r="O8" s="193">
        <f>'T1'!O8/'T1'!O7*100-100</f>
        <v>8.0344344616680985</v>
      </c>
      <c r="P8" s="193">
        <f>'T1'!P8/'T1'!P7*100-100</f>
        <v>24.47131263344275</v>
      </c>
      <c r="Q8" s="193">
        <f>'T1'!Q8/'T1'!Q7*100-100</f>
        <v>16.749668529543143</v>
      </c>
      <c r="R8" s="193">
        <f>'T1'!R8/'T1'!R7*100-100</f>
        <v>2.3999999999999204</v>
      </c>
      <c r="S8" s="193">
        <f>'T1'!S8/'T1'!S7*100-100</f>
        <v>23.101047420641834</v>
      </c>
      <c r="T8" s="193">
        <f>'T1'!T8/'T1'!T7*100-100</f>
        <v>3.3754509600378384</v>
      </c>
      <c r="U8" s="193">
        <f>'T1'!U8/'T1'!U7*100-100</f>
        <v>5.2823740596394089</v>
      </c>
      <c r="V8" s="193">
        <f>'T1'!V8/'T1'!V7*100-100</f>
        <v>11.240527828975061</v>
      </c>
      <c r="W8" s="193">
        <f>'T1'!W8/'T1'!W7*100-100</f>
        <v>10.70346615366158</v>
      </c>
      <c r="X8" s="198">
        <f>'T1'!X8/'T1'!X7*100-100</f>
        <v>7.5945982799118497</v>
      </c>
      <c r="Y8" s="207">
        <f>'T1'!Y8/'T1'!Y7*100-100</f>
        <v>10.540410082004087</v>
      </c>
      <c r="Z8" s="50">
        <f>'T1'!Z8/'T1'!Z7*100-100</f>
        <v>7.7171007429217724</v>
      </c>
      <c r="AA8" s="61"/>
    </row>
    <row r="9" spans="2:31" ht="18" hidden="1" customHeight="1">
      <c r="B9" s="33"/>
      <c r="C9" s="51"/>
      <c r="D9" s="218"/>
      <c r="E9" s="219"/>
      <c r="F9" s="218"/>
      <c r="G9" s="218"/>
      <c r="H9" s="220"/>
      <c r="I9" s="221"/>
      <c r="J9" s="221"/>
      <c r="K9" s="221"/>
      <c r="L9" s="221"/>
      <c r="M9" s="222"/>
      <c r="N9" s="223"/>
      <c r="O9" s="224"/>
      <c r="P9" s="222"/>
      <c r="Q9" s="222"/>
      <c r="R9" s="223"/>
      <c r="S9" s="224"/>
      <c r="T9" s="224"/>
      <c r="U9" s="223"/>
      <c r="V9" s="223"/>
      <c r="W9" s="223"/>
      <c r="X9" s="225"/>
      <c r="Y9" s="226"/>
      <c r="Z9" s="227"/>
    </row>
    <row r="10" spans="2:31" ht="30" hidden="1" customHeight="1">
      <c r="B10" s="1">
        <v>2006</v>
      </c>
      <c r="C10" s="186">
        <v>1</v>
      </c>
      <c r="D10" s="187"/>
      <c r="E10" s="177"/>
      <c r="F10" s="176"/>
      <c r="G10" s="177"/>
      <c r="H10" s="180"/>
      <c r="I10" s="189"/>
      <c r="J10" s="180"/>
      <c r="K10" s="189"/>
      <c r="L10" s="180"/>
      <c r="M10" s="191"/>
      <c r="N10" s="192"/>
      <c r="O10" s="191"/>
      <c r="P10" s="192"/>
      <c r="Q10" s="191"/>
      <c r="R10" s="196"/>
      <c r="S10" s="200"/>
      <c r="T10" s="192"/>
      <c r="U10" s="191"/>
      <c r="V10" s="192"/>
      <c r="W10" s="201"/>
      <c r="X10" s="197"/>
      <c r="Y10" s="205"/>
      <c r="Z10" s="209"/>
      <c r="AC10" s="38">
        <f>D10+E10+F10+G10</f>
        <v>0</v>
      </c>
      <c r="AD10" s="38">
        <f>H10+I10+J10+K10+L10</f>
        <v>0</v>
      </c>
      <c r="AE10" s="38">
        <f>M10+N10+O10+P10+Q10+R10+S10+T10+U10+V10+W10</f>
        <v>0</v>
      </c>
    </row>
    <row r="11" spans="2:31" ht="18.75" hidden="1" customHeight="1">
      <c r="B11" s="1"/>
      <c r="C11" s="186">
        <v>2</v>
      </c>
      <c r="D11" s="187"/>
      <c r="E11" s="177"/>
      <c r="F11" s="176"/>
      <c r="G11" s="177"/>
      <c r="H11" s="180"/>
      <c r="I11" s="189"/>
      <c r="J11" s="180"/>
      <c r="K11" s="189"/>
      <c r="L11" s="180"/>
      <c r="M11" s="191"/>
      <c r="N11" s="192"/>
      <c r="O11" s="191"/>
      <c r="P11" s="192"/>
      <c r="Q11" s="191"/>
      <c r="R11" s="196"/>
      <c r="S11" s="202"/>
      <c r="T11" s="192"/>
      <c r="U11" s="191"/>
      <c r="V11" s="192"/>
      <c r="W11" s="201"/>
      <c r="X11" s="197"/>
      <c r="Y11" s="205"/>
      <c r="Z11" s="209"/>
      <c r="AC11" s="58" t="e">
        <f>'T4'!AC11/'T4'!AC10*100-100</f>
        <v>#REF!</v>
      </c>
      <c r="AD11" s="58" t="e">
        <f>'T4'!AD11/'T4'!AD10*100-100</f>
        <v>#REF!</v>
      </c>
      <c r="AE11" s="58" t="e">
        <f>'T4'!AE11/'T4'!AE10*100-100</f>
        <v>#REF!</v>
      </c>
    </row>
    <row r="12" spans="2:31" ht="18.75" hidden="1" customHeight="1">
      <c r="B12" s="1"/>
      <c r="C12" s="186">
        <v>3</v>
      </c>
      <c r="D12" s="187"/>
      <c r="E12" s="177"/>
      <c r="F12" s="176"/>
      <c r="G12" s="177"/>
      <c r="H12" s="180"/>
      <c r="I12" s="189"/>
      <c r="J12" s="180"/>
      <c r="K12" s="189"/>
      <c r="L12" s="180"/>
      <c r="M12" s="191"/>
      <c r="N12" s="192"/>
      <c r="O12" s="191"/>
      <c r="P12" s="192"/>
      <c r="Q12" s="191"/>
      <c r="R12" s="196"/>
      <c r="S12" s="202"/>
      <c r="T12" s="192"/>
      <c r="U12" s="191"/>
      <c r="V12" s="192"/>
      <c r="W12" s="201"/>
      <c r="X12" s="197"/>
      <c r="Y12" s="205"/>
      <c r="Z12" s="209"/>
    </row>
    <row r="13" spans="2:31" ht="18.75" hidden="1" customHeight="1">
      <c r="B13" s="1"/>
      <c r="C13" s="186">
        <v>4</v>
      </c>
      <c r="D13" s="187"/>
      <c r="E13" s="177"/>
      <c r="F13" s="176"/>
      <c r="G13" s="177"/>
      <c r="H13" s="180"/>
      <c r="I13" s="189"/>
      <c r="J13" s="180"/>
      <c r="K13" s="189"/>
      <c r="L13" s="180"/>
      <c r="M13" s="191"/>
      <c r="N13" s="192"/>
      <c r="O13" s="191"/>
      <c r="P13" s="192"/>
      <c r="Q13" s="191"/>
      <c r="R13" s="196"/>
      <c r="S13" s="202"/>
      <c r="T13" s="192"/>
      <c r="U13" s="191"/>
      <c r="V13" s="192"/>
      <c r="W13" s="201"/>
      <c r="X13" s="197"/>
      <c r="Y13" s="205"/>
      <c r="Z13" s="209"/>
    </row>
    <row r="14" spans="2:31" ht="35.25" customHeight="1">
      <c r="B14" s="1">
        <v>2007</v>
      </c>
      <c r="C14" s="186">
        <v>1</v>
      </c>
      <c r="D14" s="181" t="e">
        <f>YYgrowthrates!C9</f>
        <v>#REF!</v>
      </c>
      <c r="E14" s="182" t="e">
        <f>YYgrowthrates!D9</f>
        <v>#REF!</v>
      </c>
      <c r="F14" s="181" t="e">
        <f>YYgrowthrates!E9</f>
        <v>#REF!</v>
      </c>
      <c r="G14" s="182" t="e">
        <f>YYgrowthrates!F9</f>
        <v>#REF!</v>
      </c>
      <c r="H14" s="183" t="e">
        <f>YYgrowthrates!G9</f>
        <v>#REF!</v>
      </c>
      <c r="I14" s="183" t="e">
        <f>YYgrowthrates!H9</f>
        <v>#REF!</v>
      </c>
      <c r="J14" s="183" t="e">
        <f>YYgrowthrates!I9</f>
        <v>#REF!</v>
      </c>
      <c r="K14" s="183" t="e">
        <f>YYgrowthrates!J9</f>
        <v>#REF!</v>
      </c>
      <c r="L14" s="183" t="e">
        <f>YYgrowthrates!K9</f>
        <v>#REF!</v>
      </c>
      <c r="M14" s="193" t="e">
        <f>YYgrowthrates!L9</f>
        <v>#REF!</v>
      </c>
      <c r="N14" s="193" t="e">
        <f>YYgrowthrates!M9</f>
        <v>#REF!</v>
      </c>
      <c r="O14" s="193" t="e">
        <f>YYgrowthrates!N9</f>
        <v>#REF!</v>
      </c>
      <c r="P14" s="193" t="e">
        <f>YYgrowthrates!O9</f>
        <v>#REF!</v>
      </c>
      <c r="Q14" s="193" t="e">
        <f>YYgrowthrates!P9</f>
        <v>#REF!</v>
      </c>
      <c r="R14" s="193" t="e">
        <f>YYgrowthrates!Q9</f>
        <v>#REF!</v>
      </c>
      <c r="S14" s="193" t="e">
        <f>YYgrowthrates!R9</f>
        <v>#REF!</v>
      </c>
      <c r="T14" s="193" t="e">
        <f>YYgrowthrates!S9</f>
        <v>#REF!</v>
      </c>
      <c r="U14" s="193" t="e">
        <f>YYgrowthrates!T9</f>
        <v>#REF!</v>
      </c>
      <c r="V14" s="193" t="e">
        <f>YYgrowthrates!U9</f>
        <v>#REF!</v>
      </c>
      <c r="W14" s="193" t="e">
        <f>YYgrowthrates!V9</f>
        <v>#REF!</v>
      </c>
      <c r="X14" s="198" t="e">
        <f>YYgrowthrates!W9</f>
        <v>#REF!</v>
      </c>
      <c r="Y14" s="207" t="e">
        <f>YYgrowthrates!X9</f>
        <v>#REF!</v>
      </c>
      <c r="Z14" s="50" t="e">
        <f>YYgrowthrates!Y9</f>
        <v>#REF!</v>
      </c>
      <c r="AC14" s="58" t="e">
        <f>'T1'!AC14/'T1'!AC10*100-100</f>
        <v>#REF!</v>
      </c>
      <c r="AD14" s="58" t="e">
        <f>'T1'!AD14/'T1'!AD10*100-100</f>
        <v>#REF!</v>
      </c>
      <c r="AE14" s="58"/>
    </row>
    <row r="15" spans="2:31" ht="18.75" customHeight="1">
      <c r="B15" s="1"/>
      <c r="C15" s="186">
        <v>2</v>
      </c>
      <c r="D15" s="181" t="e">
        <f>YYgrowthrates!C10</f>
        <v>#REF!</v>
      </c>
      <c r="E15" s="182" t="e">
        <f>YYgrowthrates!D10</f>
        <v>#REF!</v>
      </c>
      <c r="F15" s="181" t="e">
        <f>YYgrowthrates!E10</f>
        <v>#REF!</v>
      </c>
      <c r="G15" s="182" t="e">
        <f>YYgrowthrates!F10</f>
        <v>#REF!</v>
      </c>
      <c r="H15" s="183" t="e">
        <f>YYgrowthrates!G10</f>
        <v>#REF!</v>
      </c>
      <c r="I15" s="183" t="e">
        <f>YYgrowthrates!H10</f>
        <v>#REF!</v>
      </c>
      <c r="J15" s="183" t="e">
        <f>YYgrowthrates!I10</f>
        <v>#REF!</v>
      </c>
      <c r="K15" s="183" t="e">
        <f>YYgrowthrates!J10</f>
        <v>#REF!</v>
      </c>
      <c r="L15" s="183" t="e">
        <f>YYgrowthrates!K10</f>
        <v>#REF!</v>
      </c>
      <c r="M15" s="193" t="e">
        <f>YYgrowthrates!L10</f>
        <v>#REF!</v>
      </c>
      <c r="N15" s="193" t="e">
        <f>YYgrowthrates!M10</f>
        <v>#REF!</v>
      </c>
      <c r="O15" s="193" t="e">
        <f>YYgrowthrates!N10</f>
        <v>#REF!</v>
      </c>
      <c r="P15" s="193" t="e">
        <f>YYgrowthrates!O10</f>
        <v>#REF!</v>
      </c>
      <c r="Q15" s="193" t="e">
        <f>YYgrowthrates!P10</f>
        <v>#REF!</v>
      </c>
      <c r="R15" s="193" t="e">
        <f>YYgrowthrates!Q10</f>
        <v>#REF!</v>
      </c>
      <c r="S15" s="193" t="e">
        <f>YYgrowthrates!R10</f>
        <v>#REF!</v>
      </c>
      <c r="T15" s="193" t="e">
        <f>YYgrowthrates!S10</f>
        <v>#REF!</v>
      </c>
      <c r="U15" s="193" t="e">
        <f>YYgrowthrates!T10</f>
        <v>#REF!</v>
      </c>
      <c r="V15" s="193" t="e">
        <f>YYgrowthrates!U10</f>
        <v>#REF!</v>
      </c>
      <c r="W15" s="193" t="e">
        <f>YYgrowthrates!V10</f>
        <v>#REF!</v>
      </c>
      <c r="X15" s="198" t="e">
        <f>YYgrowthrates!W10</f>
        <v>#REF!</v>
      </c>
      <c r="Y15" s="207" t="e">
        <f>YYgrowthrates!X10</f>
        <v>#REF!</v>
      </c>
      <c r="Z15" s="50" t="e">
        <f>YYgrowthrates!Y10</f>
        <v>#REF!</v>
      </c>
      <c r="AC15" s="58" t="e">
        <f>'T1'!AC15/'T1'!AC11*100-100</f>
        <v>#REF!</v>
      </c>
      <c r="AD15" s="58" t="e">
        <f>'T1'!AD15/'T1'!AD11*100-100</f>
        <v>#REF!</v>
      </c>
      <c r="AE15" s="58" t="e">
        <f>'T1'!AE15/'T1'!AE11*100-100</f>
        <v>#REF!</v>
      </c>
    </row>
    <row r="16" spans="2:31" ht="18.75" customHeight="1">
      <c r="B16" s="1"/>
      <c r="C16" s="186">
        <v>3</v>
      </c>
      <c r="D16" s="181" t="e">
        <f>YYgrowthrates!C11</f>
        <v>#REF!</v>
      </c>
      <c r="E16" s="182" t="e">
        <f>YYgrowthrates!D11</f>
        <v>#REF!</v>
      </c>
      <c r="F16" s="181" t="e">
        <f>YYgrowthrates!E11</f>
        <v>#REF!</v>
      </c>
      <c r="G16" s="182" t="e">
        <f>YYgrowthrates!F11</f>
        <v>#REF!</v>
      </c>
      <c r="H16" s="183" t="e">
        <f>YYgrowthrates!G11</f>
        <v>#REF!</v>
      </c>
      <c r="I16" s="183" t="e">
        <f>YYgrowthrates!H11</f>
        <v>#REF!</v>
      </c>
      <c r="J16" s="183" t="e">
        <f>YYgrowthrates!I11</f>
        <v>#REF!</v>
      </c>
      <c r="K16" s="183" t="e">
        <f>YYgrowthrates!J11</f>
        <v>#REF!</v>
      </c>
      <c r="L16" s="183" t="e">
        <f>YYgrowthrates!K11</f>
        <v>#REF!</v>
      </c>
      <c r="M16" s="193" t="e">
        <f>YYgrowthrates!L11</f>
        <v>#REF!</v>
      </c>
      <c r="N16" s="193" t="e">
        <f>YYgrowthrates!M11</f>
        <v>#REF!</v>
      </c>
      <c r="O16" s="193" t="e">
        <f>YYgrowthrates!N11</f>
        <v>#REF!</v>
      </c>
      <c r="P16" s="193" t="e">
        <f>YYgrowthrates!O11</f>
        <v>#REF!</v>
      </c>
      <c r="Q16" s="193" t="e">
        <f>YYgrowthrates!P11</f>
        <v>#REF!</v>
      </c>
      <c r="R16" s="193" t="e">
        <f>YYgrowthrates!Q11</f>
        <v>#REF!</v>
      </c>
      <c r="S16" s="193" t="e">
        <f>YYgrowthrates!R11</f>
        <v>#REF!</v>
      </c>
      <c r="T16" s="193" t="e">
        <f>YYgrowthrates!S11</f>
        <v>#REF!</v>
      </c>
      <c r="U16" s="193" t="e">
        <f>YYgrowthrates!T11</f>
        <v>#REF!</v>
      </c>
      <c r="V16" s="193" t="e">
        <f>YYgrowthrates!U11</f>
        <v>#REF!</v>
      </c>
      <c r="W16" s="193" t="e">
        <f>YYgrowthrates!V11</f>
        <v>#REF!</v>
      </c>
      <c r="X16" s="198" t="e">
        <f>YYgrowthrates!W11</f>
        <v>#REF!</v>
      </c>
      <c r="Y16" s="207" t="e">
        <f>YYgrowthrates!X11</f>
        <v>#REF!</v>
      </c>
      <c r="Z16" s="50" t="e">
        <f>YYgrowthrates!Y11</f>
        <v>#REF!</v>
      </c>
      <c r="AC16" s="58" t="e">
        <f>'T1'!AC16/'T1'!AC12*100-100</f>
        <v>#REF!</v>
      </c>
      <c r="AD16" s="58" t="e">
        <f>'T1'!AD16/'T1'!AD12*100-100</f>
        <v>#REF!</v>
      </c>
      <c r="AE16" s="58" t="e">
        <f>'T1'!AE16/'T1'!AE12*100-100</f>
        <v>#REF!</v>
      </c>
    </row>
    <row r="17" spans="2:31" ht="18.75" customHeight="1">
      <c r="B17" s="1"/>
      <c r="C17" s="186">
        <v>4</v>
      </c>
      <c r="D17" s="181" t="e">
        <f>YYgrowthrates!C12</f>
        <v>#REF!</v>
      </c>
      <c r="E17" s="182" t="e">
        <f>YYgrowthrates!D12</f>
        <v>#REF!</v>
      </c>
      <c r="F17" s="181" t="e">
        <f>YYgrowthrates!E12</f>
        <v>#REF!</v>
      </c>
      <c r="G17" s="182" t="e">
        <f>YYgrowthrates!F12</f>
        <v>#REF!</v>
      </c>
      <c r="H17" s="183" t="e">
        <f>YYgrowthrates!G12</f>
        <v>#REF!</v>
      </c>
      <c r="I17" s="183" t="e">
        <f>YYgrowthrates!H12</f>
        <v>#REF!</v>
      </c>
      <c r="J17" s="183" t="e">
        <f>YYgrowthrates!I12</f>
        <v>#REF!</v>
      </c>
      <c r="K17" s="183" t="e">
        <f>YYgrowthrates!J12</f>
        <v>#REF!</v>
      </c>
      <c r="L17" s="183" t="e">
        <f>YYgrowthrates!K12</f>
        <v>#REF!</v>
      </c>
      <c r="M17" s="193" t="e">
        <f>YYgrowthrates!L12</f>
        <v>#REF!</v>
      </c>
      <c r="N17" s="193" t="e">
        <f>YYgrowthrates!M12</f>
        <v>#REF!</v>
      </c>
      <c r="O17" s="193" t="e">
        <f>YYgrowthrates!N12</f>
        <v>#REF!</v>
      </c>
      <c r="P17" s="193" t="e">
        <f>YYgrowthrates!O12</f>
        <v>#REF!</v>
      </c>
      <c r="Q17" s="193" t="e">
        <f>YYgrowthrates!P12</f>
        <v>#REF!</v>
      </c>
      <c r="R17" s="193" t="e">
        <f>YYgrowthrates!Q12</f>
        <v>#REF!</v>
      </c>
      <c r="S17" s="193" t="e">
        <f>YYgrowthrates!R12</f>
        <v>#REF!</v>
      </c>
      <c r="T17" s="193" t="e">
        <f>YYgrowthrates!S12</f>
        <v>#REF!</v>
      </c>
      <c r="U17" s="193" t="e">
        <f>YYgrowthrates!T12</f>
        <v>#REF!</v>
      </c>
      <c r="V17" s="193" t="e">
        <f>YYgrowthrates!U12</f>
        <v>#REF!</v>
      </c>
      <c r="W17" s="193" t="e">
        <f>YYgrowthrates!V12</f>
        <v>#REF!</v>
      </c>
      <c r="X17" s="198" t="e">
        <f>YYgrowthrates!W12</f>
        <v>#REF!</v>
      </c>
      <c r="Y17" s="207" t="e">
        <f>YYgrowthrates!X12</f>
        <v>#REF!</v>
      </c>
      <c r="Z17" s="50" t="e">
        <f>YYgrowthrates!Y12</f>
        <v>#REF!</v>
      </c>
      <c r="AC17" s="58" t="e">
        <f>'T1'!AC17/'T1'!AC13*100-100</f>
        <v>#REF!</v>
      </c>
      <c r="AD17" s="58" t="e">
        <f>'T1'!AD17/'T1'!AD13*100-100</f>
        <v>#REF!</v>
      </c>
      <c r="AE17" s="58" t="e">
        <f>'T1'!AE17/'T1'!AE13*100-100</f>
        <v>#REF!</v>
      </c>
    </row>
    <row r="18" spans="2:31" ht="30" customHeight="1">
      <c r="B18" s="1">
        <v>2008</v>
      </c>
      <c r="C18" s="186">
        <v>1</v>
      </c>
      <c r="D18" s="181" t="e">
        <f>YYgrowthrates!C13</f>
        <v>#REF!</v>
      </c>
      <c r="E18" s="182" t="e">
        <f>YYgrowthrates!D13</f>
        <v>#REF!</v>
      </c>
      <c r="F18" s="181" t="e">
        <f>YYgrowthrates!E13</f>
        <v>#REF!</v>
      </c>
      <c r="G18" s="182" t="e">
        <f>YYgrowthrates!F13</f>
        <v>#REF!</v>
      </c>
      <c r="H18" s="183" t="e">
        <f>YYgrowthrates!G13</f>
        <v>#REF!</v>
      </c>
      <c r="I18" s="183" t="e">
        <f>YYgrowthrates!H13</f>
        <v>#REF!</v>
      </c>
      <c r="J18" s="183" t="e">
        <f>YYgrowthrates!I13</f>
        <v>#REF!</v>
      </c>
      <c r="K18" s="183" t="e">
        <f>YYgrowthrates!J13</f>
        <v>#REF!</v>
      </c>
      <c r="L18" s="183" t="e">
        <f>YYgrowthrates!K13</f>
        <v>#REF!</v>
      </c>
      <c r="M18" s="193" t="e">
        <f>YYgrowthrates!L13</f>
        <v>#REF!</v>
      </c>
      <c r="N18" s="193" t="e">
        <f>YYgrowthrates!M13</f>
        <v>#REF!</v>
      </c>
      <c r="O18" s="193" t="e">
        <f>YYgrowthrates!N13</f>
        <v>#REF!</v>
      </c>
      <c r="P18" s="193" t="e">
        <f>YYgrowthrates!O13</f>
        <v>#REF!</v>
      </c>
      <c r="Q18" s="193" t="e">
        <f>YYgrowthrates!P13</f>
        <v>#REF!</v>
      </c>
      <c r="R18" s="193" t="e">
        <f>YYgrowthrates!Q13</f>
        <v>#REF!</v>
      </c>
      <c r="S18" s="193" t="e">
        <f>YYgrowthrates!R13</f>
        <v>#REF!</v>
      </c>
      <c r="T18" s="193" t="e">
        <f>YYgrowthrates!S13</f>
        <v>#REF!</v>
      </c>
      <c r="U18" s="193" t="e">
        <f>YYgrowthrates!T13</f>
        <v>#REF!</v>
      </c>
      <c r="V18" s="193" t="e">
        <f>YYgrowthrates!U13</f>
        <v>#REF!</v>
      </c>
      <c r="W18" s="193" t="e">
        <f>YYgrowthrates!V13</f>
        <v>#REF!</v>
      </c>
      <c r="X18" s="198" t="e">
        <f>YYgrowthrates!W13</f>
        <v>#REF!</v>
      </c>
      <c r="Y18" s="207" t="e">
        <f>YYgrowthrates!X13</f>
        <v>#REF!</v>
      </c>
      <c r="Z18" s="50" t="e">
        <f>YYgrowthrates!Y13</f>
        <v>#REF!</v>
      </c>
      <c r="AC18" s="58" t="e">
        <f>'T1'!AC18/'T1'!AC14*100-100</f>
        <v>#REF!</v>
      </c>
      <c r="AD18" s="58" t="e">
        <f>'T1'!AD18/'T1'!AD14*100-100</f>
        <v>#REF!</v>
      </c>
      <c r="AE18" s="58" t="e">
        <f>'T1'!AE18/'T1'!AE14*100-100</f>
        <v>#REF!</v>
      </c>
    </row>
    <row r="19" spans="2:31" ht="18.75" customHeight="1">
      <c r="B19" s="1"/>
      <c r="C19" s="186">
        <v>2</v>
      </c>
      <c r="D19" s="181" t="e">
        <f>YYgrowthrates!C14</f>
        <v>#REF!</v>
      </c>
      <c r="E19" s="182" t="e">
        <f>YYgrowthrates!D14</f>
        <v>#REF!</v>
      </c>
      <c r="F19" s="181" t="e">
        <f>YYgrowthrates!E14</f>
        <v>#REF!</v>
      </c>
      <c r="G19" s="182" t="e">
        <f>YYgrowthrates!F14</f>
        <v>#REF!</v>
      </c>
      <c r="H19" s="183" t="e">
        <f>YYgrowthrates!G14</f>
        <v>#REF!</v>
      </c>
      <c r="I19" s="183" t="e">
        <f>YYgrowthrates!H14</f>
        <v>#REF!</v>
      </c>
      <c r="J19" s="183" t="e">
        <f>YYgrowthrates!I14</f>
        <v>#REF!</v>
      </c>
      <c r="K19" s="183" t="e">
        <f>YYgrowthrates!J14</f>
        <v>#REF!</v>
      </c>
      <c r="L19" s="183" t="e">
        <f>YYgrowthrates!K14</f>
        <v>#REF!</v>
      </c>
      <c r="M19" s="193" t="e">
        <f>YYgrowthrates!L14</f>
        <v>#REF!</v>
      </c>
      <c r="N19" s="193" t="e">
        <f>YYgrowthrates!M14</f>
        <v>#REF!</v>
      </c>
      <c r="O19" s="193" t="e">
        <f>YYgrowthrates!N14</f>
        <v>#REF!</v>
      </c>
      <c r="P19" s="193" t="e">
        <f>YYgrowthrates!O14</f>
        <v>#REF!</v>
      </c>
      <c r="Q19" s="193" t="e">
        <f>YYgrowthrates!P14</f>
        <v>#REF!</v>
      </c>
      <c r="R19" s="193" t="e">
        <f>YYgrowthrates!Q14</f>
        <v>#REF!</v>
      </c>
      <c r="S19" s="193" t="e">
        <f>YYgrowthrates!R14</f>
        <v>#REF!</v>
      </c>
      <c r="T19" s="193" t="e">
        <f>YYgrowthrates!S14</f>
        <v>#REF!</v>
      </c>
      <c r="U19" s="193" t="e">
        <f>YYgrowthrates!T14</f>
        <v>#REF!</v>
      </c>
      <c r="V19" s="193" t="e">
        <f>YYgrowthrates!U14</f>
        <v>#REF!</v>
      </c>
      <c r="W19" s="193" t="e">
        <f>YYgrowthrates!V14</f>
        <v>#REF!</v>
      </c>
      <c r="X19" s="198" t="e">
        <f>YYgrowthrates!W14</f>
        <v>#REF!</v>
      </c>
      <c r="Y19" s="207" t="e">
        <f>YYgrowthrates!X14</f>
        <v>#REF!</v>
      </c>
      <c r="Z19" s="50" t="e">
        <f>YYgrowthrates!Y14</f>
        <v>#REF!</v>
      </c>
      <c r="AC19" s="58" t="e">
        <f>'T1'!AC19/'T1'!AC15*100-100</f>
        <v>#REF!</v>
      </c>
      <c r="AD19" s="58" t="e">
        <f>'T1'!AD19/'T1'!AD15*100-100</f>
        <v>#REF!</v>
      </c>
      <c r="AE19" s="58" t="e">
        <f>'T1'!AE19/'T1'!AE15*100-100</f>
        <v>#REF!</v>
      </c>
    </row>
    <row r="20" spans="2:31" ht="18.75" customHeight="1">
      <c r="B20" s="1"/>
      <c r="C20" s="186">
        <v>3</v>
      </c>
      <c r="D20" s="181" t="e">
        <f>YYgrowthrates!C15</f>
        <v>#REF!</v>
      </c>
      <c r="E20" s="182" t="e">
        <f>YYgrowthrates!D15</f>
        <v>#REF!</v>
      </c>
      <c r="F20" s="181" t="e">
        <f>YYgrowthrates!E15</f>
        <v>#REF!</v>
      </c>
      <c r="G20" s="182" t="e">
        <f>YYgrowthrates!F15</f>
        <v>#REF!</v>
      </c>
      <c r="H20" s="183" t="e">
        <f>YYgrowthrates!G15</f>
        <v>#REF!</v>
      </c>
      <c r="I20" s="183" t="e">
        <f>YYgrowthrates!H15</f>
        <v>#REF!</v>
      </c>
      <c r="J20" s="183" t="e">
        <f>YYgrowthrates!I15</f>
        <v>#REF!</v>
      </c>
      <c r="K20" s="183" t="e">
        <f>YYgrowthrates!J15</f>
        <v>#REF!</v>
      </c>
      <c r="L20" s="183" t="e">
        <f>YYgrowthrates!K15</f>
        <v>#REF!</v>
      </c>
      <c r="M20" s="193" t="e">
        <f>YYgrowthrates!L15</f>
        <v>#REF!</v>
      </c>
      <c r="N20" s="193" t="e">
        <f>YYgrowthrates!M15</f>
        <v>#REF!</v>
      </c>
      <c r="O20" s="193" t="e">
        <f>YYgrowthrates!N15</f>
        <v>#REF!</v>
      </c>
      <c r="P20" s="193" t="e">
        <f>YYgrowthrates!O15</f>
        <v>#REF!</v>
      </c>
      <c r="Q20" s="193" t="e">
        <f>YYgrowthrates!P15</f>
        <v>#REF!</v>
      </c>
      <c r="R20" s="193" t="e">
        <f>YYgrowthrates!Q15</f>
        <v>#REF!</v>
      </c>
      <c r="S20" s="193" t="e">
        <f>YYgrowthrates!R15</f>
        <v>#REF!</v>
      </c>
      <c r="T20" s="193" t="e">
        <f>YYgrowthrates!S15</f>
        <v>#REF!</v>
      </c>
      <c r="U20" s="193" t="e">
        <f>YYgrowthrates!T15</f>
        <v>#REF!</v>
      </c>
      <c r="V20" s="193" t="e">
        <f>YYgrowthrates!U15</f>
        <v>#REF!</v>
      </c>
      <c r="W20" s="193" t="e">
        <f>YYgrowthrates!V15</f>
        <v>#REF!</v>
      </c>
      <c r="X20" s="198" t="e">
        <f>YYgrowthrates!W15</f>
        <v>#REF!</v>
      </c>
      <c r="Y20" s="207" t="e">
        <f>YYgrowthrates!X15</f>
        <v>#REF!</v>
      </c>
      <c r="Z20" s="50" t="e">
        <f>YYgrowthrates!Y15</f>
        <v>#REF!</v>
      </c>
      <c r="AC20" s="58" t="e">
        <f>'T1'!AC20/'T1'!AC16*100-100</f>
        <v>#REF!</v>
      </c>
      <c r="AD20" s="58" t="e">
        <f>'T1'!AD20/'T1'!AD16*100-100</f>
        <v>#REF!</v>
      </c>
      <c r="AE20" s="58" t="e">
        <f>'T1'!AE20/'T1'!AE16*100-100</f>
        <v>#REF!</v>
      </c>
    </row>
    <row r="21" spans="2:31" ht="18.75" customHeight="1">
      <c r="B21" s="1"/>
      <c r="C21" s="186">
        <v>4</v>
      </c>
      <c r="D21" s="181" t="e">
        <f>YYgrowthrates!C16</f>
        <v>#REF!</v>
      </c>
      <c r="E21" s="182" t="e">
        <f>YYgrowthrates!D16</f>
        <v>#REF!</v>
      </c>
      <c r="F21" s="181" t="e">
        <f>YYgrowthrates!E16</f>
        <v>#REF!</v>
      </c>
      <c r="G21" s="182" t="e">
        <f>YYgrowthrates!F16</f>
        <v>#REF!</v>
      </c>
      <c r="H21" s="183" t="e">
        <f>YYgrowthrates!G16</f>
        <v>#REF!</v>
      </c>
      <c r="I21" s="183" t="e">
        <f>YYgrowthrates!H16</f>
        <v>#REF!</v>
      </c>
      <c r="J21" s="183" t="e">
        <f>YYgrowthrates!I16</f>
        <v>#REF!</v>
      </c>
      <c r="K21" s="183" t="e">
        <f>YYgrowthrates!J16</f>
        <v>#REF!</v>
      </c>
      <c r="L21" s="183" t="e">
        <f>YYgrowthrates!K16</f>
        <v>#REF!</v>
      </c>
      <c r="M21" s="193" t="e">
        <f>YYgrowthrates!L16</f>
        <v>#REF!</v>
      </c>
      <c r="N21" s="193" t="e">
        <f>YYgrowthrates!M16</f>
        <v>#REF!</v>
      </c>
      <c r="O21" s="193" t="e">
        <f>YYgrowthrates!N16</f>
        <v>#REF!</v>
      </c>
      <c r="P21" s="193" t="e">
        <f>YYgrowthrates!O16</f>
        <v>#REF!</v>
      </c>
      <c r="Q21" s="193" t="e">
        <f>YYgrowthrates!P16</f>
        <v>#REF!</v>
      </c>
      <c r="R21" s="193" t="e">
        <f>YYgrowthrates!Q16</f>
        <v>#REF!</v>
      </c>
      <c r="S21" s="193" t="e">
        <f>YYgrowthrates!R16</f>
        <v>#REF!</v>
      </c>
      <c r="T21" s="193" t="e">
        <f>YYgrowthrates!S16</f>
        <v>#REF!</v>
      </c>
      <c r="U21" s="193" t="e">
        <f>YYgrowthrates!T16</f>
        <v>#REF!</v>
      </c>
      <c r="V21" s="193" t="e">
        <f>YYgrowthrates!U16</f>
        <v>#REF!</v>
      </c>
      <c r="W21" s="193" t="e">
        <f>YYgrowthrates!V16</f>
        <v>#REF!</v>
      </c>
      <c r="X21" s="198" t="e">
        <f>YYgrowthrates!W16</f>
        <v>#REF!</v>
      </c>
      <c r="Y21" s="207" t="e">
        <f>YYgrowthrates!X16</f>
        <v>#REF!</v>
      </c>
      <c r="Z21" s="50" t="e">
        <f>YYgrowthrates!Y16</f>
        <v>#REF!</v>
      </c>
      <c r="AC21" s="58" t="e">
        <f>'T1'!AC21/'T1'!AC17*100-100</f>
        <v>#REF!</v>
      </c>
      <c r="AD21" s="58" t="e">
        <f>'T1'!AD21/'T1'!AD17*100-100</f>
        <v>#REF!</v>
      </c>
      <c r="AE21" s="58" t="e">
        <f>'T1'!AE21/'T1'!AE17*100-100</f>
        <v>#REF!</v>
      </c>
    </row>
    <row r="22" spans="2:31" ht="30" customHeight="1">
      <c r="B22" s="1">
        <v>2009</v>
      </c>
      <c r="C22" s="186">
        <v>1</v>
      </c>
      <c r="D22" s="181" t="e">
        <f>YYgrowthrates!C17</f>
        <v>#REF!</v>
      </c>
      <c r="E22" s="182" t="e">
        <f>YYgrowthrates!D17</f>
        <v>#REF!</v>
      </c>
      <c r="F22" s="181" t="e">
        <f>YYgrowthrates!E17</f>
        <v>#REF!</v>
      </c>
      <c r="G22" s="182" t="e">
        <f>YYgrowthrates!F17</f>
        <v>#REF!</v>
      </c>
      <c r="H22" s="183" t="e">
        <f>YYgrowthrates!G17</f>
        <v>#REF!</v>
      </c>
      <c r="I22" s="183" t="e">
        <f>YYgrowthrates!H17</f>
        <v>#REF!</v>
      </c>
      <c r="J22" s="183" t="e">
        <f>YYgrowthrates!I17</f>
        <v>#REF!</v>
      </c>
      <c r="K22" s="183" t="e">
        <f>YYgrowthrates!J17</f>
        <v>#REF!</v>
      </c>
      <c r="L22" s="183" t="e">
        <f>YYgrowthrates!K17</f>
        <v>#REF!</v>
      </c>
      <c r="M22" s="193" t="e">
        <f>YYgrowthrates!L17</f>
        <v>#REF!</v>
      </c>
      <c r="N22" s="193" t="e">
        <f>YYgrowthrates!M17</f>
        <v>#REF!</v>
      </c>
      <c r="O22" s="193" t="e">
        <f>YYgrowthrates!N17</f>
        <v>#REF!</v>
      </c>
      <c r="P22" s="193" t="e">
        <f>YYgrowthrates!O17</f>
        <v>#REF!</v>
      </c>
      <c r="Q22" s="193" t="e">
        <f>YYgrowthrates!P17</f>
        <v>#REF!</v>
      </c>
      <c r="R22" s="193" t="e">
        <f>YYgrowthrates!Q17</f>
        <v>#REF!</v>
      </c>
      <c r="S22" s="193" t="e">
        <f>YYgrowthrates!R17</f>
        <v>#REF!</v>
      </c>
      <c r="T22" s="193" t="e">
        <f>YYgrowthrates!S17</f>
        <v>#REF!</v>
      </c>
      <c r="U22" s="193" t="e">
        <f>YYgrowthrates!T17</f>
        <v>#REF!</v>
      </c>
      <c r="V22" s="193" t="e">
        <f>YYgrowthrates!U17</f>
        <v>#REF!</v>
      </c>
      <c r="W22" s="193" t="e">
        <f>YYgrowthrates!V17</f>
        <v>#REF!</v>
      </c>
      <c r="X22" s="198" t="e">
        <f>YYgrowthrates!W17</f>
        <v>#REF!</v>
      </c>
      <c r="Y22" s="207" t="e">
        <f>YYgrowthrates!X17</f>
        <v>#REF!</v>
      </c>
      <c r="Z22" s="50" t="e">
        <f>YYgrowthrates!Y17</f>
        <v>#REF!</v>
      </c>
      <c r="AC22" s="58" t="e">
        <f>'T1'!AC22/'T1'!AC18*100-100</f>
        <v>#REF!</v>
      </c>
      <c r="AD22" s="58" t="e">
        <f>'T1'!AD22/'T1'!AD18*100-100</f>
        <v>#REF!</v>
      </c>
      <c r="AE22" s="58" t="e">
        <f>'T1'!AE22/'T1'!AE18*100-100</f>
        <v>#REF!</v>
      </c>
    </row>
    <row r="23" spans="2:31" ht="18.75" customHeight="1">
      <c r="B23" s="1"/>
      <c r="C23" s="186">
        <v>2</v>
      </c>
      <c r="D23" s="181" t="e">
        <f>YYgrowthrates!C18</f>
        <v>#REF!</v>
      </c>
      <c r="E23" s="182" t="e">
        <f>YYgrowthrates!D18</f>
        <v>#REF!</v>
      </c>
      <c r="F23" s="181" t="e">
        <f>YYgrowthrates!E18</f>
        <v>#REF!</v>
      </c>
      <c r="G23" s="182" t="e">
        <f>YYgrowthrates!F18</f>
        <v>#REF!</v>
      </c>
      <c r="H23" s="183" t="e">
        <f>YYgrowthrates!G18</f>
        <v>#REF!</v>
      </c>
      <c r="I23" s="183" t="e">
        <f>YYgrowthrates!H18</f>
        <v>#REF!</v>
      </c>
      <c r="J23" s="183" t="e">
        <f>YYgrowthrates!I18</f>
        <v>#REF!</v>
      </c>
      <c r="K23" s="183" t="e">
        <f>YYgrowthrates!J18</f>
        <v>#REF!</v>
      </c>
      <c r="L23" s="183" t="e">
        <f>YYgrowthrates!K18</f>
        <v>#REF!</v>
      </c>
      <c r="M23" s="193" t="e">
        <f>YYgrowthrates!L18</f>
        <v>#REF!</v>
      </c>
      <c r="N23" s="193" t="e">
        <f>YYgrowthrates!M18</f>
        <v>#REF!</v>
      </c>
      <c r="O23" s="193" t="e">
        <f>YYgrowthrates!N18</f>
        <v>#REF!</v>
      </c>
      <c r="P23" s="193" t="e">
        <f>YYgrowthrates!O18</f>
        <v>#REF!</v>
      </c>
      <c r="Q23" s="193" t="e">
        <f>YYgrowthrates!P18</f>
        <v>#REF!</v>
      </c>
      <c r="R23" s="193" t="e">
        <f>YYgrowthrates!Q18</f>
        <v>#REF!</v>
      </c>
      <c r="S23" s="193" t="e">
        <f>YYgrowthrates!R18</f>
        <v>#REF!</v>
      </c>
      <c r="T23" s="193" t="e">
        <f>YYgrowthrates!S18</f>
        <v>#REF!</v>
      </c>
      <c r="U23" s="193" t="e">
        <f>YYgrowthrates!T18</f>
        <v>#REF!</v>
      </c>
      <c r="V23" s="193" t="e">
        <f>YYgrowthrates!U18</f>
        <v>#REF!</v>
      </c>
      <c r="W23" s="193" t="e">
        <f>YYgrowthrates!V18</f>
        <v>#REF!</v>
      </c>
      <c r="X23" s="198" t="e">
        <f>YYgrowthrates!W18</f>
        <v>#REF!</v>
      </c>
      <c r="Y23" s="207" t="e">
        <f>YYgrowthrates!X18</f>
        <v>#REF!</v>
      </c>
      <c r="Z23" s="50" t="e">
        <f>YYgrowthrates!Y18</f>
        <v>#REF!</v>
      </c>
      <c r="AC23" s="58" t="e">
        <f>'T1'!AC23/'T1'!AC19*100-100</f>
        <v>#REF!</v>
      </c>
      <c r="AD23" s="58" t="e">
        <f>'T1'!AD23/'T1'!AD19*100-100</f>
        <v>#REF!</v>
      </c>
      <c r="AE23" s="58" t="e">
        <f>'T1'!AE23/'T1'!AE19*100-100</f>
        <v>#REF!</v>
      </c>
    </row>
    <row r="24" spans="2:31" ht="18.75" customHeight="1">
      <c r="B24" s="1"/>
      <c r="C24" s="186">
        <v>3</v>
      </c>
      <c r="D24" s="181" t="e">
        <f>YYgrowthrates!C19</f>
        <v>#REF!</v>
      </c>
      <c r="E24" s="182" t="e">
        <f>YYgrowthrates!D19</f>
        <v>#REF!</v>
      </c>
      <c r="F24" s="181" t="e">
        <f>YYgrowthrates!E19</f>
        <v>#REF!</v>
      </c>
      <c r="G24" s="182" t="e">
        <f>YYgrowthrates!F19</f>
        <v>#REF!</v>
      </c>
      <c r="H24" s="183" t="e">
        <f>YYgrowthrates!G19</f>
        <v>#REF!</v>
      </c>
      <c r="I24" s="183" t="e">
        <f>YYgrowthrates!H19</f>
        <v>#REF!</v>
      </c>
      <c r="J24" s="183" t="e">
        <f>YYgrowthrates!I19</f>
        <v>#REF!</v>
      </c>
      <c r="K24" s="183" t="e">
        <f>YYgrowthrates!J19</f>
        <v>#REF!</v>
      </c>
      <c r="L24" s="183" t="e">
        <f>YYgrowthrates!K19</f>
        <v>#REF!</v>
      </c>
      <c r="M24" s="193" t="e">
        <f>YYgrowthrates!L19</f>
        <v>#REF!</v>
      </c>
      <c r="N24" s="193" t="e">
        <f>YYgrowthrates!M19</f>
        <v>#REF!</v>
      </c>
      <c r="O24" s="193" t="e">
        <f>YYgrowthrates!N19</f>
        <v>#REF!</v>
      </c>
      <c r="P24" s="193" t="e">
        <f>YYgrowthrates!O19</f>
        <v>#REF!</v>
      </c>
      <c r="Q24" s="193" t="e">
        <f>YYgrowthrates!P19</f>
        <v>#REF!</v>
      </c>
      <c r="R24" s="193" t="e">
        <f>YYgrowthrates!Q19</f>
        <v>#REF!</v>
      </c>
      <c r="S24" s="193" t="e">
        <f>YYgrowthrates!R19</f>
        <v>#REF!</v>
      </c>
      <c r="T24" s="193" t="e">
        <f>YYgrowthrates!S19</f>
        <v>#REF!</v>
      </c>
      <c r="U24" s="193" t="e">
        <f>YYgrowthrates!T19</f>
        <v>#REF!</v>
      </c>
      <c r="V24" s="193" t="e">
        <f>YYgrowthrates!U19</f>
        <v>#REF!</v>
      </c>
      <c r="W24" s="193" t="e">
        <f>YYgrowthrates!V19</f>
        <v>#REF!</v>
      </c>
      <c r="X24" s="198" t="e">
        <f>YYgrowthrates!W19</f>
        <v>#REF!</v>
      </c>
      <c r="Y24" s="207" t="e">
        <f>YYgrowthrates!X19</f>
        <v>#REF!</v>
      </c>
      <c r="Z24" s="50" t="e">
        <f>YYgrowthrates!Y19</f>
        <v>#REF!</v>
      </c>
      <c r="AC24" s="58" t="e">
        <f>'T1'!AC24/'T1'!AC20*100-100</f>
        <v>#REF!</v>
      </c>
      <c r="AD24" s="58" t="e">
        <f>'T1'!AD24/'T1'!AD20*100-100</f>
        <v>#REF!</v>
      </c>
      <c r="AE24" s="58" t="e">
        <f>'T1'!AE24/'T1'!AE20*100-100</f>
        <v>#REF!</v>
      </c>
    </row>
    <row r="25" spans="2:31" ht="18.75" customHeight="1">
      <c r="B25" s="1"/>
      <c r="C25" s="186">
        <v>4</v>
      </c>
      <c r="D25" s="181" t="e">
        <f>YYgrowthrates!C20</f>
        <v>#REF!</v>
      </c>
      <c r="E25" s="182" t="e">
        <f>YYgrowthrates!D20</f>
        <v>#REF!</v>
      </c>
      <c r="F25" s="181" t="e">
        <f>YYgrowthrates!E20</f>
        <v>#REF!</v>
      </c>
      <c r="G25" s="182" t="e">
        <f>YYgrowthrates!F20</f>
        <v>#REF!</v>
      </c>
      <c r="H25" s="183" t="e">
        <f>YYgrowthrates!G20</f>
        <v>#REF!</v>
      </c>
      <c r="I25" s="183" t="e">
        <f>YYgrowthrates!H20</f>
        <v>#REF!</v>
      </c>
      <c r="J25" s="183" t="e">
        <f>YYgrowthrates!I20</f>
        <v>#REF!</v>
      </c>
      <c r="K25" s="183" t="e">
        <f>YYgrowthrates!J20</f>
        <v>#REF!</v>
      </c>
      <c r="L25" s="183" t="e">
        <f>YYgrowthrates!K20</f>
        <v>#REF!</v>
      </c>
      <c r="M25" s="193" t="e">
        <f>YYgrowthrates!L20</f>
        <v>#REF!</v>
      </c>
      <c r="N25" s="193" t="e">
        <f>YYgrowthrates!M20</f>
        <v>#REF!</v>
      </c>
      <c r="O25" s="193" t="e">
        <f>YYgrowthrates!N20</f>
        <v>#REF!</v>
      </c>
      <c r="P25" s="193" t="e">
        <f>YYgrowthrates!O20</f>
        <v>#REF!</v>
      </c>
      <c r="Q25" s="193" t="e">
        <f>YYgrowthrates!P20</f>
        <v>#REF!</v>
      </c>
      <c r="R25" s="193" t="e">
        <f>YYgrowthrates!Q20</f>
        <v>#REF!</v>
      </c>
      <c r="S25" s="193" t="e">
        <f>YYgrowthrates!R20</f>
        <v>#REF!</v>
      </c>
      <c r="T25" s="193" t="e">
        <f>YYgrowthrates!S20</f>
        <v>#REF!</v>
      </c>
      <c r="U25" s="193" t="e">
        <f>YYgrowthrates!T20</f>
        <v>#REF!</v>
      </c>
      <c r="V25" s="193" t="e">
        <f>YYgrowthrates!U20</f>
        <v>#REF!</v>
      </c>
      <c r="W25" s="193" t="e">
        <f>YYgrowthrates!V20</f>
        <v>#REF!</v>
      </c>
      <c r="X25" s="198" t="e">
        <f>YYgrowthrates!W20</f>
        <v>#REF!</v>
      </c>
      <c r="Y25" s="207" t="e">
        <f>YYgrowthrates!X20</f>
        <v>#REF!</v>
      </c>
      <c r="Z25" s="50" t="e">
        <f>YYgrowthrates!Y20</f>
        <v>#REF!</v>
      </c>
      <c r="AC25" s="58" t="e">
        <f>'T1'!AC25/'T1'!AC21*100-100</f>
        <v>#REF!</v>
      </c>
      <c r="AD25" s="58" t="e">
        <f>'T1'!AD25/'T1'!AD21*100-100</f>
        <v>#REF!</v>
      </c>
      <c r="AE25" s="58" t="e">
        <f>'T1'!AE25/'T1'!AE21*100-100</f>
        <v>#REF!</v>
      </c>
    </row>
    <row r="26" spans="2:31" ht="30" customHeight="1">
      <c r="B26" s="1">
        <v>2010</v>
      </c>
      <c r="C26" s="186">
        <v>1</v>
      </c>
      <c r="D26" s="181" t="e">
        <f>YYgrowthrates!C21</f>
        <v>#REF!</v>
      </c>
      <c r="E26" s="182" t="e">
        <f>YYgrowthrates!D21</f>
        <v>#REF!</v>
      </c>
      <c r="F26" s="181" t="e">
        <f>YYgrowthrates!E21</f>
        <v>#REF!</v>
      </c>
      <c r="G26" s="182" t="e">
        <f>YYgrowthrates!F21</f>
        <v>#REF!</v>
      </c>
      <c r="H26" s="183" t="e">
        <f>YYgrowthrates!G21</f>
        <v>#REF!</v>
      </c>
      <c r="I26" s="183" t="e">
        <f>YYgrowthrates!H21</f>
        <v>#REF!</v>
      </c>
      <c r="J26" s="183" t="e">
        <f>YYgrowthrates!I21</f>
        <v>#REF!</v>
      </c>
      <c r="K26" s="183" t="e">
        <f>YYgrowthrates!J21</f>
        <v>#REF!</v>
      </c>
      <c r="L26" s="183" t="e">
        <f>YYgrowthrates!K21</f>
        <v>#REF!</v>
      </c>
      <c r="M26" s="193" t="e">
        <f>YYgrowthrates!L21</f>
        <v>#REF!</v>
      </c>
      <c r="N26" s="193" t="e">
        <f>YYgrowthrates!M21</f>
        <v>#REF!</v>
      </c>
      <c r="O26" s="193" t="e">
        <f>YYgrowthrates!N21</f>
        <v>#REF!</v>
      </c>
      <c r="P26" s="193" t="e">
        <f>YYgrowthrates!O21</f>
        <v>#REF!</v>
      </c>
      <c r="Q26" s="193" t="e">
        <f>YYgrowthrates!P21</f>
        <v>#REF!</v>
      </c>
      <c r="R26" s="193" t="e">
        <f>YYgrowthrates!Q21</f>
        <v>#REF!</v>
      </c>
      <c r="S26" s="193" t="e">
        <f>YYgrowthrates!R21</f>
        <v>#REF!</v>
      </c>
      <c r="T26" s="193" t="e">
        <f>YYgrowthrates!S21</f>
        <v>#REF!</v>
      </c>
      <c r="U26" s="193" t="e">
        <f>YYgrowthrates!T21</f>
        <v>#REF!</v>
      </c>
      <c r="V26" s="193" t="e">
        <f>YYgrowthrates!U21</f>
        <v>#REF!</v>
      </c>
      <c r="W26" s="193" t="e">
        <f>YYgrowthrates!V21</f>
        <v>#REF!</v>
      </c>
      <c r="X26" s="198" t="e">
        <f>YYgrowthrates!W21</f>
        <v>#REF!</v>
      </c>
      <c r="Y26" s="207" t="e">
        <f>YYgrowthrates!X21</f>
        <v>#REF!</v>
      </c>
      <c r="Z26" s="50" t="e">
        <f>YYgrowthrates!Y21</f>
        <v>#REF!</v>
      </c>
      <c r="AC26" s="58" t="e">
        <f>'T1'!AC26/'T1'!AC22*100-100</f>
        <v>#REF!</v>
      </c>
      <c r="AD26" s="58" t="e">
        <f>'T1'!AD26/'T1'!AD22*100-100</f>
        <v>#REF!</v>
      </c>
      <c r="AE26" s="58" t="e">
        <f>'T1'!AE26/'T1'!AE22*100-100</f>
        <v>#REF!</v>
      </c>
    </row>
    <row r="27" spans="2:31" ht="18.75" customHeight="1">
      <c r="B27" s="1"/>
      <c r="C27" s="186">
        <v>2</v>
      </c>
      <c r="D27" s="181" t="e">
        <f>YYgrowthrates!C22</f>
        <v>#REF!</v>
      </c>
      <c r="E27" s="182" t="e">
        <f>YYgrowthrates!D22</f>
        <v>#REF!</v>
      </c>
      <c r="F27" s="181" t="e">
        <f>YYgrowthrates!E22</f>
        <v>#REF!</v>
      </c>
      <c r="G27" s="182" t="e">
        <f>YYgrowthrates!F22</f>
        <v>#REF!</v>
      </c>
      <c r="H27" s="183" t="e">
        <f>YYgrowthrates!G22</f>
        <v>#REF!</v>
      </c>
      <c r="I27" s="183" t="e">
        <f>YYgrowthrates!H22</f>
        <v>#REF!</v>
      </c>
      <c r="J27" s="183" t="e">
        <f>YYgrowthrates!I22</f>
        <v>#REF!</v>
      </c>
      <c r="K27" s="183" t="e">
        <f>YYgrowthrates!J22</f>
        <v>#REF!</v>
      </c>
      <c r="L27" s="183" t="e">
        <f>YYgrowthrates!K22</f>
        <v>#REF!</v>
      </c>
      <c r="M27" s="193" t="e">
        <f>YYgrowthrates!L22</f>
        <v>#REF!</v>
      </c>
      <c r="N27" s="193" t="e">
        <f>YYgrowthrates!M22</f>
        <v>#REF!</v>
      </c>
      <c r="O27" s="193" t="e">
        <f>YYgrowthrates!N22</f>
        <v>#REF!</v>
      </c>
      <c r="P27" s="193" t="e">
        <f>YYgrowthrates!O22</f>
        <v>#REF!</v>
      </c>
      <c r="Q27" s="193" t="e">
        <f>YYgrowthrates!P22</f>
        <v>#REF!</v>
      </c>
      <c r="R27" s="193" t="e">
        <f>YYgrowthrates!Q22</f>
        <v>#REF!</v>
      </c>
      <c r="S27" s="193" t="e">
        <f>YYgrowthrates!R22</f>
        <v>#REF!</v>
      </c>
      <c r="T27" s="193" t="e">
        <f>YYgrowthrates!S22</f>
        <v>#REF!</v>
      </c>
      <c r="U27" s="193" t="e">
        <f>YYgrowthrates!T22</f>
        <v>#REF!</v>
      </c>
      <c r="V27" s="193" t="e">
        <f>YYgrowthrates!U22</f>
        <v>#REF!</v>
      </c>
      <c r="W27" s="193" t="e">
        <f>YYgrowthrates!V22</f>
        <v>#REF!</v>
      </c>
      <c r="X27" s="198" t="e">
        <f>YYgrowthrates!W22</f>
        <v>#REF!</v>
      </c>
      <c r="Y27" s="207" t="e">
        <f>YYgrowthrates!X22</f>
        <v>#REF!</v>
      </c>
      <c r="Z27" s="50" t="e">
        <f>YYgrowthrates!Y22</f>
        <v>#REF!</v>
      </c>
      <c r="AC27" s="58" t="e">
        <f>'T1'!AC27/'T1'!AC23*100-100</f>
        <v>#REF!</v>
      </c>
      <c r="AD27" s="58" t="e">
        <f>'T1'!AD27/'T1'!AD23*100-100</f>
        <v>#REF!</v>
      </c>
      <c r="AE27" s="58" t="e">
        <f>'T1'!AE27/'T1'!AE23*100-100</f>
        <v>#REF!</v>
      </c>
    </row>
    <row r="28" spans="2:31" ht="18.75" customHeight="1">
      <c r="B28" s="1"/>
      <c r="C28" s="186">
        <v>3</v>
      </c>
      <c r="D28" s="181" t="e">
        <f>YYgrowthrates!C23</f>
        <v>#REF!</v>
      </c>
      <c r="E28" s="182" t="e">
        <f>YYgrowthrates!D23</f>
        <v>#REF!</v>
      </c>
      <c r="F28" s="181" t="e">
        <f>YYgrowthrates!E23</f>
        <v>#REF!</v>
      </c>
      <c r="G28" s="182" t="e">
        <f>YYgrowthrates!F23</f>
        <v>#REF!</v>
      </c>
      <c r="H28" s="183" t="e">
        <f>YYgrowthrates!G23</f>
        <v>#REF!</v>
      </c>
      <c r="I28" s="183" t="e">
        <f>YYgrowthrates!H23</f>
        <v>#REF!</v>
      </c>
      <c r="J28" s="183" t="e">
        <f>YYgrowthrates!I23</f>
        <v>#REF!</v>
      </c>
      <c r="K28" s="183" t="e">
        <f>YYgrowthrates!J23</f>
        <v>#REF!</v>
      </c>
      <c r="L28" s="183" t="e">
        <f>YYgrowthrates!K23</f>
        <v>#REF!</v>
      </c>
      <c r="M28" s="193" t="e">
        <f>YYgrowthrates!L23</f>
        <v>#REF!</v>
      </c>
      <c r="N28" s="193" t="e">
        <f>YYgrowthrates!M23</f>
        <v>#REF!</v>
      </c>
      <c r="O28" s="193" t="e">
        <f>YYgrowthrates!N23</f>
        <v>#REF!</v>
      </c>
      <c r="P28" s="193" t="e">
        <f>YYgrowthrates!O23</f>
        <v>#REF!</v>
      </c>
      <c r="Q28" s="193" t="e">
        <f>YYgrowthrates!P23</f>
        <v>#REF!</v>
      </c>
      <c r="R28" s="193" t="e">
        <f>YYgrowthrates!Q23</f>
        <v>#REF!</v>
      </c>
      <c r="S28" s="193" t="e">
        <f>YYgrowthrates!R23</f>
        <v>#REF!</v>
      </c>
      <c r="T28" s="193" t="e">
        <f>YYgrowthrates!S23</f>
        <v>#REF!</v>
      </c>
      <c r="U28" s="193" t="e">
        <f>YYgrowthrates!T23</f>
        <v>#REF!</v>
      </c>
      <c r="V28" s="193" t="e">
        <f>YYgrowthrates!U23</f>
        <v>#REF!</v>
      </c>
      <c r="W28" s="193" t="e">
        <f>YYgrowthrates!V23</f>
        <v>#REF!</v>
      </c>
      <c r="X28" s="198" t="e">
        <f>YYgrowthrates!W23</f>
        <v>#REF!</v>
      </c>
      <c r="Y28" s="207" t="e">
        <f>YYgrowthrates!X23</f>
        <v>#REF!</v>
      </c>
      <c r="Z28" s="50" t="e">
        <f>YYgrowthrates!Y23</f>
        <v>#REF!</v>
      </c>
      <c r="AC28" s="58" t="e">
        <f>'T1'!AC28/'T1'!AC24*100-100</f>
        <v>#REF!</v>
      </c>
      <c r="AD28" s="58" t="e">
        <f>'T1'!AD28/'T1'!AD24*100-100</f>
        <v>#REF!</v>
      </c>
      <c r="AE28" s="58" t="e">
        <f>'T1'!AE28/'T1'!AE24*100-100</f>
        <v>#REF!</v>
      </c>
    </row>
    <row r="29" spans="2:31" ht="18.75" customHeight="1">
      <c r="B29" s="1"/>
      <c r="C29" s="186">
        <v>4</v>
      </c>
      <c r="D29" s="181" t="e">
        <f>YYgrowthrates!C24</f>
        <v>#REF!</v>
      </c>
      <c r="E29" s="182" t="e">
        <f>YYgrowthrates!D24</f>
        <v>#REF!</v>
      </c>
      <c r="F29" s="181" t="e">
        <f>YYgrowthrates!E24</f>
        <v>#REF!</v>
      </c>
      <c r="G29" s="182" t="e">
        <f>YYgrowthrates!F24</f>
        <v>#REF!</v>
      </c>
      <c r="H29" s="183" t="e">
        <f>YYgrowthrates!G24</f>
        <v>#REF!</v>
      </c>
      <c r="I29" s="183" t="e">
        <f>YYgrowthrates!H24</f>
        <v>#REF!</v>
      </c>
      <c r="J29" s="183" t="e">
        <f>YYgrowthrates!I24</f>
        <v>#REF!</v>
      </c>
      <c r="K29" s="183" t="e">
        <f>YYgrowthrates!J24</f>
        <v>#REF!</v>
      </c>
      <c r="L29" s="183" t="e">
        <f>YYgrowthrates!K24</f>
        <v>#REF!</v>
      </c>
      <c r="M29" s="193" t="e">
        <f>YYgrowthrates!L24</f>
        <v>#REF!</v>
      </c>
      <c r="N29" s="193" t="e">
        <f>YYgrowthrates!M24</f>
        <v>#REF!</v>
      </c>
      <c r="O29" s="193" t="e">
        <f>YYgrowthrates!N24</f>
        <v>#REF!</v>
      </c>
      <c r="P29" s="193" t="e">
        <f>YYgrowthrates!O24</f>
        <v>#REF!</v>
      </c>
      <c r="Q29" s="193" t="e">
        <f>YYgrowthrates!P24</f>
        <v>#REF!</v>
      </c>
      <c r="R29" s="193" t="e">
        <f>YYgrowthrates!Q24</f>
        <v>#REF!</v>
      </c>
      <c r="S29" s="193" t="e">
        <f>YYgrowthrates!R24</f>
        <v>#REF!</v>
      </c>
      <c r="T29" s="193" t="e">
        <f>YYgrowthrates!S24</f>
        <v>#REF!</v>
      </c>
      <c r="U29" s="193" t="e">
        <f>YYgrowthrates!T24</f>
        <v>#REF!</v>
      </c>
      <c r="V29" s="193" t="e">
        <f>YYgrowthrates!U24</f>
        <v>#REF!</v>
      </c>
      <c r="W29" s="193" t="e">
        <f>YYgrowthrates!V24</f>
        <v>#REF!</v>
      </c>
      <c r="X29" s="198" t="e">
        <f>YYgrowthrates!W24</f>
        <v>#REF!</v>
      </c>
      <c r="Y29" s="207" t="e">
        <f>YYgrowthrates!X24</f>
        <v>#REF!</v>
      </c>
      <c r="Z29" s="50" t="e">
        <f>YYgrowthrates!Y24</f>
        <v>#REF!</v>
      </c>
      <c r="AC29" s="58" t="e">
        <f>'T1'!AC29/'T1'!AC25*100-100</f>
        <v>#REF!</v>
      </c>
      <c r="AD29" s="58" t="e">
        <f>'T1'!AD29/'T1'!AD25*100-100</f>
        <v>#REF!</v>
      </c>
      <c r="AE29" s="58" t="e">
        <f>'T1'!AE29/'T1'!AE25*100-100</f>
        <v>#REF!</v>
      </c>
    </row>
    <row r="30" spans="2:31" ht="29.25" customHeight="1">
      <c r="B30" s="1">
        <v>2011</v>
      </c>
      <c r="C30" s="186">
        <v>1</v>
      </c>
      <c r="D30" s="181" t="e">
        <f>YYgrowthrates!C25</f>
        <v>#REF!</v>
      </c>
      <c r="E30" s="182" t="e">
        <f>YYgrowthrates!D25</f>
        <v>#REF!</v>
      </c>
      <c r="F30" s="181" t="e">
        <f>YYgrowthrates!E25</f>
        <v>#REF!</v>
      </c>
      <c r="G30" s="182" t="e">
        <f>YYgrowthrates!F25</f>
        <v>#REF!</v>
      </c>
      <c r="H30" s="183" t="e">
        <f>YYgrowthrates!G25</f>
        <v>#REF!</v>
      </c>
      <c r="I30" s="183" t="e">
        <f>YYgrowthrates!H25</f>
        <v>#REF!</v>
      </c>
      <c r="J30" s="183" t="e">
        <f>YYgrowthrates!I25</f>
        <v>#REF!</v>
      </c>
      <c r="K30" s="183" t="e">
        <f>YYgrowthrates!J25</f>
        <v>#REF!</v>
      </c>
      <c r="L30" s="183" t="e">
        <f>YYgrowthrates!K25</f>
        <v>#REF!</v>
      </c>
      <c r="M30" s="193" t="e">
        <f>YYgrowthrates!L25</f>
        <v>#REF!</v>
      </c>
      <c r="N30" s="193" t="e">
        <f>YYgrowthrates!M25</f>
        <v>#REF!</v>
      </c>
      <c r="O30" s="193" t="e">
        <f>YYgrowthrates!N25</f>
        <v>#REF!</v>
      </c>
      <c r="P30" s="193" t="e">
        <f>YYgrowthrates!O25</f>
        <v>#REF!</v>
      </c>
      <c r="Q30" s="193" t="e">
        <f>YYgrowthrates!P25</f>
        <v>#REF!</v>
      </c>
      <c r="R30" s="193" t="e">
        <f>YYgrowthrates!Q25</f>
        <v>#REF!</v>
      </c>
      <c r="S30" s="193" t="e">
        <f>YYgrowthrates!R25</f>
        <v>#REF!</v>
      </c>
      <c r="T30" s="193" t="e">
        <f>YYgrowthrates!S25</f>
        <v>#REF!</v>
      </c>
      <c r="U30" s="193" t="e">
        <f>YYgrowthrates!T25</f>
        <v>#REF!</v>
      </c>
      <c r="V30" s="193" t="e">
        <f>YYgrowthrates!U25</f>
        <v>#REF!</v>
      </c>
      <c r="W30" s="193" t="e">
        <f>YYgrowthrates!V25</f>
        <v>#REF!</v>
      </c>
      <c r="X30" s="198" t="e">
        <f>YYgrowthrates!W25</f>
        <v>#REF!</v>
      </c>
      <c r="Y30" s="207" t="e">
        <f>YYgrowthrates!X25</f>
        <v>#REF!</v>
      </c>
      <c r="Z30" s="50" t="e">
        <f>YYgrowthrates!Y25</f>
        <v>#REF!</v>
      </c>
      <c r="AC30" s="58" t="e">
        <f>'T1'!AC30/'T1'!AC26*100-100</f>
        <v>#REF!</v>
      </c>
      <c r="AD30" s="58" t="e">
        <f>'T1'!AD30/'T1'!AD26*100-100</f>
        <v>#REF!</v>
      </c>
      <c r="AE30" s="58" t="e">
        <f>'T1'!AE30/'T1'!AE26*100-100</f>
        <v>#REF!</v>
      </c>
    </row>
    <row r="31" spans="2:31" ht="18.75" customHeight="1">
      <c r="B31" s="1"/>
      <c r="C31" s="186">
        <v>2</v>
      </c>
      <c r="D31" s="181" t="e">
        <f>YYgrowthrates!C26</f>
        <v>#REF!</v>
      </c>
      <c r="E31" s="182" t="e">
        <f>YYgrowthrates!D26</f>
        <v>#REF!</v>
      </c>
      <c r="F31" s="181" t="e">
        <f>YYgrowthrates!E26</f>
        <v>#REF!</v>
      </c>
      <c r="G31" s="182" t="e">
        <f>YYgrowthrates!F26</f>
        <v>#REF!</v>
      </c>
      <c r="H31" s="183" t="e">
        <f>YYgrowthrates!G26</f>
        <v>#REF!</v>
      </c>
      <c r="I31" s="183" t="e">
        <f>YYgrowthrates!H26</f>
        <v>#REF!</v>
      </c>
      <c r="J31" s="183" t="e">
        <f>YYgrowthrates!I26</f>
        <v>#REF!</v>
      </c>
      <c r="K31" s="183" t="e">
        <f>YYgrowthrates!J26</f>
        <v>#REF!</v>
      </c>
      <c r="L31" s="183" t="e">
        <f>YYgrowthrates!K26</f>
        <v>#REF!</v>
      </c>
      <c r="M31" s="193" t="e">
        <f>YYgrowthrates!L26</f>
        <v>#REF!</v>
      </c>
      <c r="N31" s="193" t="e">
        <f>YYgrowthrates!M26</f>
        <v>#REF!</v>
      </c>
      <c r="O31" s="193" t="e">
        <f>YYgrowthrates!N26</f>
        <v>#REF!</v>
      </c>
      <c r="P31" s="193" t="e">
        <f>YYgrowthrates!O26</f>
        <v>#REF!</v>
      </c>
      <c r="Q31" s="193" t="e">
        <f>YYgrowthrates!P26</f>
        <v>#REF!</v>
      </c>
      <c r="R31" s="193" t="e">
        <f>YYgrowthrates!Q26</f>
        <v>#REF!</v>
      </c>
      <c r="S31" s="193" t="e">
        <f>YYgrowthrates!R26</f>
        <v>#REF!</v>
      </c>
      <c r="T31" s="193" t="e">
        <f>YYgrowthrates!S26</f>
        <v>#REF!</v>
      </c>
      <c r="U31" s="193" t="e">
        <f>YYgrowthrates!T26</f>
        <v>#REF!</v>
      </c>
      <c r="V31" s="193" t="e">
        <f>YYgrowthrates!U26</f>
        <v>#REF!</v>
      </c>
      <c r="W31" s="193" t="e">
        <f>YYgrowthrates!V26</f>
        <v>#REF!</v>
      </c>
      <c r="X31" s="198" t="e">
        <f>YYgrowthrates!W26</f>
        <v>#REF!</v>
      </c>
      <c r="Y31" s="207" t="e">
        <f>YYgrowthrates!X26</f>
        <v>#REF!</v>
      </c>
      <c r="Z31" s="50" t="e">
        <f>YYgrowthrates!Y26</f>
        <v>#REF!</v>
      </c>
      <c r="AC31" s="58" t="e">
        <f>'T1'!AC31/'T1'!AC27*100-100</f>
        <v>#REF!</v>
      </c>
      <c r="AD31" s="58" t="e">
        <f>'T1'!AD31/'T1'!AD27*100-100</f>
        <v>#REF!</v>
      </c>
      <c r="AE31" s="58" t="e">
        <f>'T1'!AE31/'T1'!AE27*100-100</f>
        <v>#REF!</v>
      </c>
    </row>
    <row r="32" spans="2:31" ht="18.75" customHeight="1">
      <c r="B32" s="1"/>
      <c r="C32" s="186" t="s">
        <v>56</v>
      </c>
      <c r="D32" s="181" t="e">
        <f>YYgrowthrates!C27</f>
        <v>#REF!</v>
      </c>
      <c r="E32" s="182" t="e">
        <f>YYgrowthrates!D27</f>
        <v>#REF!</v>
      </c>
      <c r="F32" s="181" t="e">
        <f>YYgrowthrates!E27</f>
        <v>#REF!</v>
      </c>
      <c r="G32" s="182" t="e">
        <f>YYgrowthrates!F27</f>
        <v>#REF!</v>
      </c>
      <c r="H32" s="183" t="e">
        <f>YYgrowthrates!G27</f>
        <v>#REF!</v>
      </c>
      <c r="I32" s="183" t="e">
        <f>YYgrowthrates!H27</f>
        <v>#REF!</v>
      </c>
      <c r="J32" s="183" t="e">
        <f>YYgrowthrates!I27</f>
        <v>#REF!</v>
      </c>
      <c r="K32" s="183" t="e">
        <f>YYgrowthrates!J27</f>
        <v>#REF!</v>
      </c>
      <c r="L32" s="183" t="e">
        <f>YYgrowthrates!K27</f>
        <v>#REF!</v>
      </c>
      <c r="M32" s="193" t="e">
        <f>YYgrowthrates!L27</f>
        <v>#REF!</v>
      </c>
      <c r="N32" s="193" t="e">
        <f>YYgrowthrates!M27</f>
        <v>#REF!</v>
      </c>
      <c r="O32" s="193" t="e">
        <f>YYgrowthrates!N27</f>
        <v>#REF!</v>
      </c>
      <c r="P32" s="193" t="e">
        <f>YYgrowthrates!O27</f>
        <v>#REF!</v>
      </c>
      <c r="Q32" s="193" t="e">
        <f>YYgrowthrates!P27</f>
        <v>#REF!</v>
      </c>
      <c r="R32" s="193" t="e">
        <f>YYgrowthrates!Q27</f>
        <v>#REF!</v>
      </c>
      <c r="S32" s="193" t="e">
        <f>YYgrowthrates!R27</f>
        <v>#REF!</v>
      </c>
      <c r="T32" s="193" t="e">
        <f>YYgrowthrates!S27</f>
        <v>#REF!</v>
      </c>
      <c r="U32" s="193" t="e">
        <f>YYgrowthrates!T27</f>
        <v>#REF!</v>
      </c>
      <c r="V32" s="193" t="e">
        <f>YYgrowthrates!U27</f>
        <v>#REF!</v>
      </c>
      <c r="W32" s="193" t="e">
        <f>YYgrowthrates!V27</f>
        <v>#REF!</v>
      </c>
      <c r="X32" s="198" t="e">
        <f>YYgrowthrates!W27</f>
        <v>#REF!</v>
      </c>
      <c r="Y32" s="207" t="e">
        <f>YYgrowthrates!X27</f>
        <v>#REF!</v>
      </c>
      <c r="Z32" s="50" t="e">
        <f>YYgrowthrates!Y27</f>
        <v>#REF!</v>
      </c>
      <c r="AC32" s="58" t="e">
        <f>'T1'!AC32/'T1'!AC28*100-100</f>
        <v>#REF!</v>
      </c>
      <c r="AD32" s="58" t="e">
        <f>'T1'!AD32/'T1'!AD28*100-100</f>
        <v>#REF!</v>
      </c>
      <c r="AE32" s="58" t="e">
        <f>'T1'!AE32/'T1'!AE28*100-100</f>
        <v>#REF!</v>
      </c>
    </row>
    <row r="33" spans="2:31" ht="18.75" hidden="1" customHeight="1">
      <c r="B33" s="1"/>
      <c r="C33" s="186" t="s">
        <v>57</v>
      </c>
      <c r="D33" s="181">
        <f>YYgrowthrates!C28</f>
        <v>0</v>
      </c>
      <c r="E33" s="182">
        <f>YYgrowthrates!D28</f>
        <v>0</v>
      </c>
      <c r="F33" s="181">
        <f>YYgrowthrates!E28</f>
        <v>0</v>
      </c>
      <c r="G33" s="182">
        <f>YYgrowthrates!F28</f>
        <v>0</v>
      </c>
      <c r="H33" s="183">
        <f>YYgrowthrates!G28</f>
        <v>0</v>
      </c>
      <c r="I33" s="183">
        <f>YYgrowthrates!H28</f>
        <v>0</v>
      </c>
      <c r="J33" s="183">
        <f>YYgrowthrates!I28</f>
        <v>0</v>
      </c>
      <c r="K33" s="183">
        <f>YYgrowthrates!J28</f>
        <v>0</v>
      </c>
      <c r="L33" s="183">
        <f>YYgrowthrates!K28</f>
        <v>0</v>
      </c>
      <c r="M33" s="193">
        <f>YYgrowthrates!L28</f>
        <v>0</v>
      </c>
      <c r="N33" s="193">
        <f>YYgrowthrates!M28</f>
        <v>0</v>
      </c>
      <c r="O33" s="193">
        <f>YYgrowthrates!N28</f>
        <v>0</v>
      </c>
      <c r="P33" s="193">
        <f>YYgrowthrates!O28</f>
        <v>0</v>
      </c>
      <c r="Q33" s="193">
        <f>YYgrowthrates!P28</f>
        <v>0</v>
      </c>
      <c r="R33" s="193">
        <f>YYgrowthrates!Q28</f>
        <v>0</v>
      </c>
      <c r="S33" s="193">
        <f>YYgrowthrates!R28</f>
        <v>0</v>
      </c>
      <c r="T33" s="193">
        <f>YYgrowthrates!S28</f>
        <v>0</v>
      </c>
      <c r="U33" s="193">
        <f>YYgrowthrates!T28</f>
        <v>0</v>
      </c>
      <c r="V33" s="193">
        <f>YYgrowthrates!U28</f>
        <v>0</v>
      </c>
      <c r="W33" s="193">
        <f>YYgrowthrates!V28</f>
        <v>0</v>
      </c>
      <c r="X33" s="198">
        <f>YYgrowthrates!W28</f>
        <v>0</v>
      </c>
      <c r="Y33" s="207">
        <f>YYgrowthrates!X28</f>
        <v>0</v>
      </c>
      <c r="Z33" s="50">
        <f>YYgrowthrates!Y28</f>
        <v>0</v>
      </c>
      <c r="AC33" s="58" t="e">
        <f>'T1'!AC33/'T1'!AC29*100-100</f>
        <v>#REF!</v>
      </c>
      <c r="AD33" s="58" t="e">
        <f>'T1'!AD33/'T1'!AD29*100-100</f>
        <v>#REF!</v>
      </c>
      <c r="AE33" s="58" t="e">
        <f>'T1'!AE33/'T1'!AE29*100-100</f>
        <v>#REF!</v>
      </c>
    </row>
    <row r="34" spans="2:31" ht="18.75" hidden="1" customHeight="1">
      <c r="B34" s="1">
        <v>2012</v>
      </c>
      <c r="C34" s="186" t="s">
        <v>58</v>
      </c>
      <c r="D34" s="181">
        <f>YYgrowthrates!C29</f>
        <v>0</v>
      </c>
      <c r="E34" s="182">
        <f>YYgrowthrates!D29</f>
        <v>0</v>
      </c>
      <c r="F34" s="181">
        <f>YYgrowthrates!E29</f>
        <v>0</v>
      </c>
      <c r="G34" s="182">
        <f>YYgrowthrates!F29</f>
        <v>0</v>
      </c>
      <c r="H34" s="183">
        <f>YYgrowthrates!G29</f>
        <v>0</v>
      </c>
      <c r="I34" s="183">
        <f>YYgrowthrates!H29</f>
        <v>0</v>
      </c>
      <c r="J34" s="183">
        <f>YYgrowthrates!I29</f>
        <v>0</v>
      </c>
      <c r="K34" s="183">
        <f>YYgrowthrates!J29</f>
        <v>0</v>
      </c>
      <c r="L34" s="183">
        <f>YYgrowthrates!K29</f>
        <v>0</v>
      </c>
      <c r="M34" s="193">
        <f>YYgrowthrates!L29</f>
        <v>0</v>
      </c>
      <c r="N34" s="193">
        <f>YYgrowthrates!M29</f>
        <v>0</v>
      </c>
      <c r="O34" s="193">
        <f>YYgrowthrates!N29</f>
        <v>0</v>
      </c>
      <c r="P34" s="193">
        <f>YYgrowthrates!O29</f>
        <v>0</v>
      </c>
      <c r="Q34" s="193">
        <f>YYgrowthrates!P29</f>
        <v>0</v>
      </c>
      <c r="R34" s="193">
        <f>YYgrowthrates!Q29</f>
        <v>0</v>
      </c>
      <c r="S34" s="193">
        <f>YYgrowthrates!R29</f>
        <v>0</v>
      </c>
      <c r="T34" s="193">
        <f>YYgrowthrates!S29</f>
        <v>0</v>
      </c>
      <c r="U34" s="193">
        <f>YYgrowthrates!T29</f>
        <v>0</v>
      </c>
      <c r="V34" s="193">
        <f>YYgrowthrates!U29</f>
        <v>0</v>
      </c>
      <c r="W34" s="193">
        <f>YYgrowthrates!V29</f>
        <v>0</v>
      </c>
      <c r="X34" s="198">
        <f>YYgrowthrates!W29</f>
        <v>0</v>
      </c>
      <c r="Y34" s="207">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211"/>
      <c r="Z35" s="51"/>
    </row>
    <row r="36" spans="2:31" ht="12" customHeight="1">
      <c r="B36" s="36" t="s">
        <v>59</v>
      </c>
    </row>
    <row r="37" spans="2:31" ht="2.25" customHeight="1"/>
    <row r="38" spans="2:31">
      <c r="B38" s="188" t="s">
        <v>103</v>
      </c>
    </row>
    <row r="39" spans="2:31">
      <c r="B39" s="188" t="s">
        <v>104</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73" customWidth="1"/>
    <col min="25" max="25" width="7.21875" style="13" customWidth="1"/>
    <col min="26" max="26" width="8.44140625" style="13" customWidth="1"/>
    <col min="27" max="27" width="1.21875" style="13" customWidth="1"/>
    <col min="28" max="32" width="9.21875" style="13"/>
    <col min="33" max="33" width="4.44140625" style="13" customWidth="1"/>
    <col min="34" max="16384" width="9.21875" style="13"/>
  </cols>
  <sheetData>
    <row r="1" spans="2:33" ht="38.25" customHeight="1">
      <c r="B1" s="14" t="s">
        <v>105</v>
      </c>
      <c r="D1" s="12"/>
      <c r="E1" s="12"/>
      <c r="F1" s="12"/>
      <c r="G1" s="12"/>
      <c r="H1" s="12"/>
      <c r="I1" s="12"/>
      <c r="J1" s="12"/>
      <c r="K1" s="12"/>
    </row>
    <row r="2" spans="2:33"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212"/>
      <c r="Y2" s="92"/>
      <c r="Z2" s="146"/>
    </row>
    <row r="3" spans="2:33" s="12" customFormat="1" ht="123.75" customHeight="1">
      <c r="B3" s="361" t="s">
        <v>27</v>
      </c>
      <c r="C3" s="380" t="s">
        <v>28</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7" t="s">
        <v>49</v>
      </c>
      <c r="Y3" s="386" t="s">
        <v>50</v>
      </c>
      <c r="Z3" s="362" t="s">
        <v>51</v>
      </c>
      <c r="AC3" s="8" t="s">
        <v>52</v>
      </c>
      <c r="AD3" s="8" t="s">
        <v>53</v>
      </c>
      <c r="AE3" s="8" t="s">
        <v>54</v>
      </c>
      <c r="AF3" s="12" t="s">
        <v>55</v>
      </c>
    </row>
    <row r="4" spans="2:33" ht="24.75" hidden="1" customHeight="1">
      <c r="B4" s="60"/>
      <c r="C4" s="72"/>
      <c r="D4" s="176"/>
      <c r="E4" s="177"/>
      <c r="F4" s="178"/>
      <c r="G4" s="179"/>
      <c r="H4" s="180"/>
      <c r="I4" s="189"/>
      <c r="J4" s="180"/>
      <c r="K4" s="190"/>
      <c r="L4" s="180"/>
      <c r="M4" s="191"/>
      <c r="N4" s="192"/>
      <c r="O4" s="191"/>
      <c r="P4" s="192"/>
      <c r="Q4" s="191"/>
      <c r="R4" s="192"/>
      <c r="S4" s="191"/>
      <c r="T4" s="192"/>
      <c r="U4" s="191"/>
      <c r="V4" s="196"/>
      <c r="W4" s="191"/>
      <c r="X4" s="213"/>
      <c r="Y4" s="216"/>
      <c r="Z4" s="206"/>
    </row>
    <row r="5" spans="2:33" ht="20.25" hidden="1" customHeight="1">
      <c r="B5" s="60"/>
      <c r="C5" s="72"/>
      <c r="D5" s="176"/>
      <c r="E5" s="177"/>
      <c r="F5" s="178"/>
      <c r="G5" s="179"/>
      <c r="H5" s="180"/>
      <c r="I5" s="189"/>
      <c r="J5" s="180"/>
      <c r="K5" s="190"/>
      <c r="L5" s="180"/>
      <c r="M5" s="191"/>
      <c r="N5" s="192"/>
      <c r="O5" s="191"/>
      <c r="P5" s="192"/>
      <c r="Q5" s="191"/>
      <c r="R5" s="192"/>
      <c r="S5" s="191"/>
      <c r="T5" s="192"/>
      <c r="U5" s="191"/>
      <c r="V5" s="196"/>
      <c r="W5" s="191"/>
      <c r="X5" s="213"/>
      <c r="Y5" s="216"/>
      <c r="Z5" s="206"/>
      <c r="AA5" s="61"/>
    </row>
    <row r="6" spans="2:33" ht="20.25" hidden="1" customHeight="1">
      <c r="B6" s="60"/>
      <c r="C6" s="72"/>
      <c r="D6" s="176"/>
      <c r="E6" s="177"/>
      <c r="F6" s="178"/>
      <c r="G6" s="179"/>
      <c r="H6" s="180"/>
      <c r="I6" s="189"/>
      <c r="J6" s="180"/>
      <c r="K6" s="190"/>
      <c r="L6" s="180"/>
      <c r="M6" s="191"/>
      <c r="N6" s="192"/>
      <c r="O6" s="191"/>
      <c r="P6" s="192"/>
      <c r="Q6" s="191"/>
      <c r="R6" s="192"/>
      <c r="S6" s="191"/>
      <c r="T6" s="192"/>
      <c r="U6" s="191"/>
      <c r="V6" s="196"/>
      <c r="W6" s="191"/>
      <c r="X6" s="213"/>
      <c r="Y6" s="216"/>
      <c r="Z6" s="206"/>
      <c r="AA6" s="61"/>
    </row>
    <row r="7" spans="2:33" ht="20.25" hidden="1" customHeight="1">
      <c r="B7" s="60"/>
      <c r="C7" s="72"/>
      <c r="D7" s="176"/>
      <c r="E7" s="177"/>
      <c r="F7" s="176"/>
      <c r="G7" s="179"/>
      <c r="H7" s="180"/>
      <c r="I7" s="189"/>
      <c r="J7" s="180"/>
      <c r="K7" s="190"/>
      <c r="L7" s="180"/>
      <c r="M7" s="191"/>
      <c r="N7" s="192"/>
      <c r="O7" s="191"/>
      <c r="P7" s="192"/>
      <c r="Q7" s="191"/>
      <c r="R7" s="192"/>
      <c r="S7" s="191"/>
      <c r="T7" s="192"/>
      <c r="U7" s="191"/>
      <c r="V7" s="196"/>
      <c r="W7" s="191"/>
      <c r="X7" s="213"/>
      <c r="Y7" s="216"/>
      <c r="Z7" s="206"/>
      <c r="AA7" s="61"/>
    </row>
    <row r="8" spans="2:33" ht="20.25" hidden="1" customHeight="1">
      <c r="B8" s="60"/>
      <c r="D8" s="177"/>
      <c r="E8" s="177"/>
      <c r="F8" s="176"/>
      <c r="G8" s="177"/>
      <c r="H8" s="180"/>
      <c r="I8" s="189"/>
      <c r="J8" s="180"/>
      <c r="K8" s="189"/>
      <c r="L8" s="180"/>
      <c r="M8" s="191"/>
      <c r="N8" s="192"/>
      <c r="O8" s="191"/>
      <c r="P8" s="192"/>
      <c r="Q8" s="191"/>
      <c r="R8" s="192"/>
      <c r="S8" s="191"/>
      <c r="T8" s="192"/>
      <c r="U8" s="191"/>
      <c r="V8" s="192"/>
      <c r="W8" s="191"/>
      <c r="X8" s="213"/>
      <c r="Y8" s="216"/>
      <c r="Z8" s="206"/>
      <c r="AA8" s="61"/>
    </row>
    <row r="9" spans="2:33" ht="5.25" customHeight="1">
      <c r="B9" s="1"/>
      <c r="D9" s="178"/>
      <c r="E9" s="184"/>
      <c r="F9" s="178"/>
      <c r="G9" s="178"/>
      <c r="H9" s="185"/>
      <c r="I9" s="194"/>
      <c r="J9" s="194"/>
      <c r="K9" s="194"/>
      <c r="L9" s="194"/>
      <c r="M9" s="195"/>
      <c r="N9" s="196"/>
      <c r="O9" s="192"/>
      <c r="P9" s="195"/>
      <c r="Q9" s="195"/>
      <c r="R9" s="196"/>
      <c r="S9" s="192"/>
      <c r="T9" s="192"/>
      <c r="U9" s="196"/>
      <c r="V9" s="196"/>
      <c r="W9" s="196"/>
      <c r="X9" s="215"/>
      <c r="Y9" s="217"/>
      <c r="Z9" s="39"/>
    </row>
    <row r="10" spans="2:33" ht="30" customHeight="1">
      <c r="B10" s="1">
        <v>2006</v>
      </c>
      <c r="C10" s="186">
        <v>1</v>
      </c>
      <c r="D10" s="187" t="e">
        <f>#REF!</f>
        <v>#REF!</v>
      </c>
      <c r="E10" s="177" t="e">
        <f>#REF!</f>
        <v>#REF!</v>
      </c>
      <c r="F10" s="176" t="e">
        <f>#REF!</f>
        <v>#REF!</v>
      </c>
      <c r="G10" s="177" t="e">
        <f>#REF!</f>
        <v>#REF!</v>
      </c>
      <c r="H10" s="180" t="e">
        <f>#REF!</f>
        <v>#REF!</v>
      </c>
      <c r="I10" s="189" t="e">
        <f>#REF!</f>
        <v>#REF!</v>
      </c>
      <c r="J10" s="180" t="e">
        <f>#REF!</f>
        <v>#REF!</v>
      </c>
      <c r="K10" s="189" t="e">
        <f>#REF!</f>
        <v>#REF!</v>
      </c>
      <c r="L10" s="180" t="e">
        <f>#REF!</f>
        <v>#REF!</v>
      </c>
      <c r="M10" s="191" t="e">
        <f>#REF!</f>
        <v>#REF!</v>
      </c>
      <c r="N10" s="192" t="e">
        <f>#REF!</f>
        <v>#REF!</v>
      </c>
      <c r="O10" s="191" t="e">
        <f>#REF!</f>
        <v>#REF!</v>
      </c>
      <c r="P10" s="192" t="e">
        <f>#REF!</f>
        <v>#REF!</v>
      </c>
      <c r="Q10" s="191" t="e">
        <f>#REF!</f>
        <v>#REF!</v>
      </c>
      <c r="R10" s="196" t="e">
        <f>#REF!</f>
        <v>#REF!</v>
      </c>
      <c r="S10" s="202" t="e">
        <f>#REF!</f>
        <v>#REF!</v>
      </c>
      <c r="T10" s="192" t="e">
        <f>#REF!</f>
        <v>#REF!</v>
      </c>
      <c r="U10" s="191" t="e">
        <f>#REF!</f>
        <v>#REF!</v>
      </c>
      <c r="V10" s="192" t="e">
        <f>#REF!</f>
        <v>#REF!</v>
      </c>
      <c r="W10" s="201" t="e">
        <f>#REF!</f>
        <v>#REF!</v>
      </c>
      <c r="X10" s="213" t="e">
        <f>#REF!</f>
        <v>#REF!</v>
      </c>
      <c r="Y10" s="216" t="e">
        <f>#REF!</f>
        <v>#REF!</v>
      </c>
      <c r="Z10" s="209"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186">
        <v>2</v>
      </c>
      <c r="D11" s="187" t="e">
        <f>#REF!</f>
        <v>#REF!</v>
      </c>
      <c r="E11" s="177" t="e">
        <f>#REF!</f>
        <v>#REF!</v>
      </c>
      <c r="F11" s="176" t="e">
        <f>#REF!</f>
        <v>#REF!</v>
      </c>
      <c r="G11" s="177" t="e">
        <f>#REF!</f>
        <v>#REF!</v>
      </c>
      <c r="H11" s="180" t="e">
        <f>#REF!</f>
        <v>#REF!</v>
      </c>
      <c r="I11" s="189" t="e">
        <f>#REF!</f>
        <v>#REF!</v>
      </c>
      <c r="J11" s="180" t="e">
        <f>#REF!</f>
        <v>#REF!</v>
      </c>
      <c r="K11" s="189" t="e">
        <f>#REF!</f>
        <v>#REF!</v>
      </c>
      <c r="L11" s="180" t="e">
        <f>#REF!</f>
        <v>#REF!</v>
      </c>
      <c r="M11" s="191" t="e">
        <f>#REF!</f>
        <v>#REF!</v>
      </c>
      <c r="N11" s="192" t="e">
        <f>#REF!</f>
        <v>#REF!</v>
      </c>
      <c r="O11" s="191" t="e">
        <f>#REF!</f>
        <v>#REF!</v>
      </c>
      <c r="P11" s="192" t="e">
        <f>#REF!</f>
        <v>#REF!</v>
      </c>
      <c r="Q11" s="191" t="e">
        <f>#REF!</f>
        <v>#REF!</v>
      </c>
      <c r="R11" s="196" t="e">
        <f>#REF!</f>
        <v>#REF!</v>
      </c>
      <c r="S11" s="202" t="e">
        <f>#REF!</f>
        <v>#REF!</v>
      </c>
      <c r="T11" s="192" t="e">
        <f>#REF!</f>
        <v>#REF!</v>
      </c>
      <c r="U11" s="191" t="e">
        <f>#REF!</f>
        <v>#REF!</v>
      </c>
      <c r="V11" s="192" t="e">
        <f>#REF!</f>
        <v>#REF!</v>
      </c>
      <c r="W11" s="201" t="e">
        <f>#REF!</f>
        <v>#REF!</v>
      </c>
      <c r="X11" s="213" t="e">
        <f>#REF!</f>
        <v>#REF!</v>
      </c>
      <c r="Y11" s="216" t="e">
        <f>#REF!</f>
        <v>#REF!</v>
      </c>
      <c r="Z11" s="209"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186">
        <v>3</v>
      </c>
      <c r="D12" s="187" t="e">
        <f>#REF!</f>
        <v>#REF!</v>
      </c>
      <c r="E12" s="177" t="e">
        <f>#REF!</f>
        <v>#REF!</v>
      </c>
      <c r="F12" s="176" t="e">
        <f>#REF!</f>
        <v>#REF!</v>
      </c>
      <c r="G12" s="177" t="e">
        <f>#REF!</f>
        <v>#REF!</v>
      </c>
      <c r="H12" s="180" t="e">
        <f>#REF!</f>
        <v>#REF!</v>
      </c>
      <c r="I12" s="189" t="e">
        <f>#REF!</f>
        <v>#REF!</v>
      </c>
      <c r="J12" s="180" t="e">
        <f>#REF!</f>
        <v>#REF!</v>
      </c>
      <c r="K12" s="189" t="e">
        <f>#REF!</f>
        <v>#REF!</v>
      </c>
      <c r="L12" s="180" t="e">
        <f>#REF!</f>
        <v>#REF!</v>
      </c>
      <c r="M12" s="191" t="e">
        <f>#REF!</f>
        <v>#REF!</v>
      </c>
      <c r="N12" s="192" t="e">
        <f>#REF!</f>
        <v>#REF!</v>
      </c>
      <c r="O12" s="191" t="e">
        <f>#REF!</f>
        <v>#REF!</v>
      </c>
      <c r="P12" s="192" t="e">
        <f>#REF!</f>
        <v>#REF!</v>
      </c>
      <c r="Q12" s="191" t="e">
        <f>#REF!</f>
        <v>#REF!</v>
      </c>
      <c r="R12" s="196" t="e">
        <f>#REF!</f>
        <v>#REF!</v>
      </c>
      <c r="S12" s="202" t="e">
        <f>#REF!</f>
        <v>#REF!</v>
      </c>
      <c r="T12" s="192" t="e">
        <f>#REF!</f>
        <v>#REF!</v>
      </c>
      <c r="U12" s="191" t="e">
        <f>#REF!</f>
        <v>#REF!</v>
      </c>
      <c r="V12" s="192" t="e">
        <f>#REF!</f>
        <v>#REF!</v>
      </c>
      <c r="W12" s="201" t="e">
        <f>#REF!</f>
        <v>#REF!</v>
      </c>
      <c r="X12" s="213" t="e">
        <f>#REF!</f>
        <v>#REF!</v>
      </c>
      <c r="Y12" s="216" t="e">
        <f>#REF!</f>
        <v>#REF!</v>
      </c>
      <c r="Z12" s="209" t="e">
        <f>#REF!</f>
        <v>#REF!</v>
      </c>
      <c r="AC12" s="38" t="e">
        <f t="shared" si="0"/>
        <v>#REF!</v>
      </c>
      <c r="AD12" s="38" t="e">
        <f t="shared" si="1"/>
        <v>#REF!</v>
      </c>
      <c r="AE12" s="38" t="e">
        <f t="shared" si="2"/>
        <v>#REF!</v>
      </c>
      <c r="AF12" s="38" t="e">
        <f t="shared" si="3"/>
        <v>#REF!</v>
      </c>
      <c r="AG12" s="38" t="e">
        <f t="shared" si="4"/>
        <v>#REF!</v>
      </c>
    </row>
    <row r="13" spans="2:33" ht="18.75" customHeight="1">
      <c r="B13" s="1"/>
      <c r="C13" s="186">
        <v>4</v>
      </c>
      <c r="D13" s="187" t="e">
        <f>#REF!</f>
        <v>#REF!</v>
      </c>
      <c r="E13" s="177" t="e">
        <f>#REF!</f>
        <v>#REF!</v>
      </c>
      <c r="F13" s="176" t="e">
        <f>#REF!</f>
        <v>#REF!</v>
      </c>
      <c r="G13" s="177" t="e">
        <f>#REF!</f>
        <v>#REF!</v>
      </c>
      <c r="H13" s="180" t="e">
        <f>#REF!</f>
        <v>#REF!</v>
      </c>
      <c r="I13" s="189" t="e">
        <f>#REF!</f>
        <v>#REF!</v>
      </c>
      <c r="J13" s="180" t="e">
        <f>#REF!</f>
        <v>#REF!</v>
      </c>
      <c r="K13" s="189" t="e">
        <f>#REF!</f>
        <v>#REF!</v>
      </c>
      <c r="L13" s="180" t="e">
        <f>#REF!</f>
        <v>#REF!</v>
      </c>
      <c r="M13" s="191" t="e">
        <f>#REF!</f>
        <v>#REF!</v>
      </c>
      <c r="N13" s="192" t="e">
        <f>#REF!</f>
        <v>#REF!</v>
      </c>
      <c r="O13" s="191" t="e">
        <f>#REF!</f>
        <v>#REF!</v>
      </c>
      <c r="P13" s="192" t="e">
        <f>#REF!</f>
        <v>#REF!</v>
      </c>
      <c r="Q13" s="191" t="e">
        <f>#REF!</f>
        <v>#REF!</v>
      </c>
      <c r="R13" s="196" t="e">
        <f>#REF!</f>
        <v>#REF!</v>
      </c>
      <c r="S13" s="202" t="e">
        <f>#REF!</f>
        <v>#REF!</v>
      </c>
      <c r="T13" s="192" t="e">
        <f>#REF!</f>
        <v>#REF!</v>
      </c>
      <c r="U13" s="191" t="e">
        <f>#REF!</f>
        <v>#REF!</v>
      </c>
      <c r="V13" s="192" t="e">
        <f>#REF!</f>
        <v>#REF!</v>
      </c>
      <c r="W13" s="201" t="e">
        <f>#REF!</f>
        <v>#REF!</v>
      </c>
      <c r="X13" s="213" t="e">
        <f>#REF!</f>
        <v>#REF!</v>
      </c>
      <c r="Y13" s="216" t="e">
        <f>#REF!</f>
        <v>#REF!</v>
      </c>
      <c r="Z13" s="209" t="e">
        <f>#REF!</f>
        <v>#REF!</v>
      </c>
      <c r="AC13" s="38" t="e">
        <f t="shared" si="0"/>
        <v>#REF!</v>
      </c>
      <c r="AD13" s="38" t="e">
        <f t="shared" si="1"/>
        <v>#REF!</v>
      </c>
      <c r="AE13" s="38" t="e">
        <f t="shared" si="2"/>
        <v>#REF!</v>
      </c>
      <c r="AF13" s="38" t="e">
        <f t="shared" si="3"/>
        <v>#REF!</v>
      </c>
      <c r="AG13" s="38" t="e">
        <f t="shared" si="4"/>
        <v>#REF!</v>
      </c>
    </row>
    <row r="14" spans="2:33" ht="30" customHeight="1">
      <c r="B14" s="1">
        <v>2007</v>
      </c>
      <c r="C14" s="186">
        <v>1</v>
      </c>
      <c r="D14" s="187" t="e">
        <f>#REF!</f>
        <v>#REF!</v>
      </c>
      <c r="E14" s="177" t="e">
        <f>#REF!</f>
        <v>#REF!</v>
      </c>
      <c r="F14" s="176" t="e">
        <f>#REF!</f>
        <v>#REF!</v>
      </c>
      <c r="G14" s="177" t="e">
        <f>#REF!</f>
        <v>#REF!</v>
      </c>
      <c r="H14" s="180" t="e">
        <f>#REF!</f>
        <v>#REF!</v>
      </c>
      <c r="I14" s="189" t="e">
        <f>#REF!</f>
        <v>#REF!</v>
      </c>
      <c r="J14" s="180" t="e">
        <f>#REF!</f>
        <v>#REF!</v>
      </c>
      <c r="K14" s="189" t="e">
        <f>#REF!</f>
        <v>#REF!</v>
      </c>
      <c r="L14" s="180" t="e">
        <f>#REF!</f>
        <v>#REF!</v>
      </c>
      <c r="M14" s="191" t="e">
        <f>#REF!</f>
        <v>#REF!</v>
      </c>
      <c r="N14" s="192" t="e">
        <f>#REF!</f>
        <v>#REF!</v>
      </c>
      <c r="O14" s="191" t="e">
        <f>#REF!</f>
        <v>#REF!</v>
      </c>
      <c r="P14" s="192" t="e">
        <f>#REF!</f>
        <v>#REF!</v>
      </c>
      <c r="Q14" s="191" t="e">
        <f>#REF!</f>
        <v>#REF!</v>
      </c>
      <c r="R14" s="196" t="e">
        <f>#REF!</f>
        <v>#REF!</v>
      </c>
      <c r="S14" s="202" t="e">
        <f>#REF!</f>
        <v>#REF!</v>
      </c>
      <c r="T14" s="192" t="e">
        <f>#REF!</f>
        <v>#REF!</v>
      </c>
      <c r="U14" s="191" t="e">
        <f>#REF!</f>
        <v>#REF!</v>
      </c>
      <c r="V14" s="192" t="e">
        <f>#REF!</f>
        <v>#REF!</v>
      </c>
      <c r="W14" s="201" t="e">
        <f>#REF!</f>
        <v>#REF!</v>
      </c>
      <c r="X14" s="213" t="e">
        <f>#REF!</f>
        <v>#REF!</v>
      </c>
      <c r="Y14" s="216" t="e">
        <f>#REF!</f>
        <v>#REF!</v>
      </c>
      <c r="Z14" s="209" t="e">
        <f>#REF!</f>
        <v>#REF!</v>
      </c>
      <c r="AC14" s="38" t="e">
        <f t="shared" si="0"/>
        <v>#REF!</v>
      </c>
      <c r="AD14" s="38" t="e">
        <f t="shared" si="1"/>
        <v>#REF!</v>
      </c>
      <c r="AE14" s="38" t="e">
        <f t="shared" si="2"/>
        <v>#REF!</v>
      </c>
      <c r="AF14" s="38" t="e">
        <f t="shared" si="3"/>
        <v>#REF!</v>
      </c>
      <c r="AG14" s="38" t="e">
        <f t="shared" si="4"/>
        <v>#REF!</v>
      </c>
    </row>
    <row r="15" spans="2:33" ht="18.75" customHeight="1">
      <c r="B15" s="1"/>
      <c r="C15" s="186">
        <v>2</v>
      </c>
      <c r="D15" s="187" t="e">
        <f>#REF!</f>
        <v>#REF!</v>
      </c>
      <c r="E15" s="177" t="e">
        <f>#REF!</f>
        <v>#REF!</v>
      </c>
      <c r="F15" s="176" t="e">
        <f>#REF!</f>
        <v>#REF!</v>
      </c>
      <c r="G15" s="177" t="e">
        <f>#REF!</f>
        <v>#REF!</v>
      </c>
      <c r="H15" s="180" t="e">
        <f>#REF!</f>
        <v>#REF!</v>
      </c>
      <c r="I15" s="189" t="e">
        <f>#REF!</f>
        <v>#REF!</v>
      </c>
      <c r="J15" s="180" t="e">
        <f>#REF!</f>
        <v>#REF!</v>
      </c>
      <c r="K15" s="189" t="e">
        <f>#REF!</f>
        <v>#REF!</v>
      </c>
      <c r="L15" s="180" t="e">
        <f>#REF!</f>
        <v>#REF!</v>
      </c>
      <c r="M15" s="191" t="e">
        <f>#REF!</f>
        <v>#REF!</v>
      </c>
      <c r="N15" s="192" t="e">
        <f>#REF!</f>
        <v>#REF!</v>
      </c>
      <c r="O15" s="191" t="e">
        <f>#REF!</f>
        <v>#REF!</v>
      </c>
      <c r="P15" s="192" t="e">
        <f>#REF!</f>
        <v>#REF!</v>
      </c>
      <c r="Q15" s="191" t="e">
        <f>#REF!</f>
        <v>#REF!</v>
      </c>
      <c r="R15" s="196" t="e">
        <f>#REF!</f>
        <v>#REF!</v>
      </c>
      <c r="S15" s="202" t="e">
        <f>#REF!</f>
        <v>#REF!</v>
      </c>
      <c r="T15" s="192" t="e">
        <f>#REF!</f>
        <v>#REF!</v>
      </c>
      <c r="U15" s="191" t="e">
        <f>#REF!</f>
        <v>#REF!</v>
      </c>
      <c r="V15" s="192" t="e">
        <f>#REF!</f>
        <v>#REF!</v>
      </c>
      <c r="W15" s="201" t="e">
        <f>#REF!</f>
        <v>#REF!</v>
      </c>
      <c r="X15" s="213" t="e">
        <f>#REF!</f>
        <v>#REF!</v>
      </c>
      <c r="Y15" s="216" t="e">
        <f>#REF!</f>
        <v>#REF!</v>
      </c>
      <c r="Z15" s="209" t="e">
        <f>#REF!</f>
        <v>#REF!</v>
      </c>
      <c r="AC15" s="38" t="e">
        <f t="shared" si="0"/>
        <v>#REF!</v>
      </c>
      <c r="AD15" s="38" t="e">
        <f t="shared" si="1"/>
        <v>#REF!</v>
      </c>
      <c r="AE15" s="38" t="e">
        <f t="shared" si="2"/>
        <v>#REF!</v>
      </c>
      <c r="AF15" s="38" t="e">
        <f t="shared" si="3"/>
        <v>#REF!</v>
      </c>
      <c r="AG15" s="38" t="e">
        <f t="shared" si="4"/>
        <v>#REF!</v>
      </c>
    </row>
    <row r="16" spans="2:33" ht="18.75" customHeight="1">
      <c r="B16" s="1"/>
      <c r="C16" s="186">
        <v>3</v>
      </c>
      <c r="D16" s="187" t="e">
        <f>#REF!</f>
        <v>#REF!</v>
      </c>
      <c r="E16" s="177" t="e">
        <f>#REF!</f>
        <v>#REF!</v>
      </c>
      <c r="F16" s="176" t="e">
        <f>#REF!</f>
        <v>#REF!</v>
      </c>
      <c r="G16" s="177" t="e">
        <f>#REF!</f>
        <v>#REF!</v>
      </c>
      <c r="H16" s="180" t="e">
        <f>#REF!</f>
        <v>#REF!</v>
      </c>
      <c r="I16" s="189" t="e">
        <f>#REF!</f>
        <v>#REF!</v>
      </c>
      <c r="J16" s="180" t="e">
        <f>#REF!</f>
        <v>#REF!</v>
      </c>
      <c r="K16" s="189" t="e">
        <f>#REF!</f>
        <v>#REF!</v>
      </c>
      <c r="L16" s="180" t="e">
        <f>#REF!</f>
        <v>#REF!</v>
      </c>
      <c r="M16" s="191" t="e">
        <f>#REF!</f>
        <v>#REF!</v>
      </c>
      <c r="N16" s="192" t="e">
        <f>#REF!</f>
        <v>#REF!</v>
      </c>
      <c r="O16" s="191" t="e">
        <f>#REF!</f>
        <v>#REF!</v>
      </c>
      <c r="P16" s="192" t="e">
        <f>#REF!</f>
        <v>#REF!</v>
      </c>
      <c r="Q16" s="191" t="e">
        <f>#REF!</f>
        <v>#REF!</v>
      </c>
      <c r="R16" s="196" t="e">
        <f>#REF!</f>
        <v>#REF!</v>
      </c>
      <c r="S16" s="202" t="e">
        <f>#REF!</f>
        <v>#REF!</v>
      </c>
      <c r="T16" s="192" t="e">
        <f>#REF!</f>
        <v>#REF!</v>
      </c>
      <c r="U16" s="191" t="e">
        <f>#REF!</f>
        <v>#REF!</v>
      </c>
      <c r="V16" s="192" t="e">
        <f>#REF!</f>
        <v>#REF!</v>
      </c>
      <c r="W16" s="201" t="e">
        <f>#REF!</f>
        <v>#REF!</v>
      </c>
      <c r="X16" s="213" t="e">
        <f>#REF!</f>
        <v>#REF!</v>
      </c>
      <c r="Y16" s="216" t="e">
        <f>#REF!</f>
        <v>#REF!</v>
      </c>
      <c r="Z16" s="209" t="e">
        <f>#REF!</f>
        <v>#REF!</v>
      </c>
      <c r="AC16" s="38" t="e">
        <f t="shared" si="0"/>
        <v>#REF!</v>
      </c>
      <c r="AD16" s="38" t="e">
        <f t="shared" si="1"/>
        <v>#REF!</v>
      </c>
      <c r="AE16" s="38" t="e">
        <f t="shared" si="2"/>
        <v>#REF!</v>
      </c>
      <c r="AF16" s="38" t="e">
        <f t="shared" si="3"/>
        <v>#REF!</v>
      </c>
      <c r="AG16" s="38" t="e">
        <f t="shared" si="4"/>
        <v>#REF!</v>
      </c>
    </row>
    <row r="17" spans="2:33" ht="18.75" customHeight="1">
      <c r="B17" s="1"/>
      <c r="C17" s="186">
        <v>4</v>
      </c>
      <c r="D17" s="187" t="e">
        <f>#REF!</f>
        <v>#REF!</v>
      </c>
      <c r="E17" s="177" t="e">
        <f>#REF!</f>
        <v>#REF!</v>
      </c>
      <c r="F17" s="176" t="e">
        <f>#REF!</f>
        <v>#REF!</v>
      </c>
      <c r="G17" s="177" t="e">
        <f>#REF!</f>
        <v>#REF!</v>
      </c>
      <c r="H17" s="180" t="e">
        <f>#REF!</f>
        <v>#REF!</v>
      </c>
      <c r="I17" s="189" t="e">
        <f>#REF!</f>
        <v>#REF!</v>
      </c>
      <c r="J17" s="180" t="e">
        <f>#REF!</f>
        <v>#REF!</v>
      </c>
      <c r="K17" s="189" t="e">
        <f>#REF!</f>
        <v>#REF!</v>
      </c>
      <c r="L17" s="180" t="e">
        <f>#REF!</f>
        <v>#REF!</v>
      </c>
      <c r="M17" s="191" t="e">
        <f>#REF!</f>
        <v>#REF!</v>
      </c>
      <c r="N17" s="192" t="e">
        <f>#REF!</f>
        <v>#REF!</v>
      </c>
      <c r="O17" s="191" t="e">
        <f>#REF!</f>
        <v>#REF!</v>
      </c>
      <c r="P17" s="192" t="e">
        <f>#REF!</f>
        <v>#REF!</v>
      </c>
      <c r="Q17" s="191" t="e">
        <f>#REF!</f>
        <v>#REF!</v>
      </c>
      <c r="R17" s="196" t="e">
        <f>#REF!</f>
        <v>#REF!</v>
      </c>
      <c r="S17" s="202" t="e">
        <f>#REF!</f>
        <v>#REF!</v>
      </c>
      <c r="T17" s="192" t="e">
        <f>#REF!</f>
        <v>#REF!</v>
      </c>
      <c r="U17" s="191" t="e">
        <f>#REF!</f>
        <v>#REF!</v>
      </c>
      <c r="V17" s="192" t="e">
        <f>#REF!</f>
        <v>#REF!</v>
      </c>
      <c r="W17" s="201" t="e">
        <f>#REF!</f>
        <v>#REF!</v>
      </c>
      <c r="X17" s="213" t="e">
        <f>#REF!</f>
        <v>#REF!</v>
      </c>
      <c r="Y17" s="216" t="e">
        <f>#REF!</f>
        <v>#REF!</v>
      </c>
      <c r="Z17" s="209" t="e">
        <f>#REF!</f>
        <v>#REF!</v>
      </c>
      <c r="AC17" s="38" t="e">
        <f t="shared" si="0"/>
        <v>#REF!</v>
      </c>
      <c r="AD17" s="38" t="e">
        <f t="shared" si="1"/>
        <v>#REF!</v>
      </c>
      <c r="AE17" s="38" t="e">
        <f t="shared" si="2"/>
        <v>#REF!</v>
      </c>
      <c r="AF17" s="38" t="e">
        <f t="shared" si="3"/>
        <v>#REF!</v>
      </c>
      <c r="AG17" s="38" t="e">
        <f t="shared" si="4"/>
        <v>#REF!</v>
      </c>
    </row>
    <row r="18" spans="2:33" ht="30" customHeight="1">
      <c r="B18" s="1">
        <v>2008</v>
      </c>
      <c r="C18" s="186">
        <v>1</v>
      </c>
      <c r="D18" s="187" t="e">
        <f>#REF!</f>
        <v>#REF!</v>
      </c>
      <c r="E18" s="177" t="e">
        <f>#REF!</f>
        <v>#REF!</v>
      </c>
      <c r="F18" s="176" t="e">
        <f>#REF!</f>
        <v>#REF!</v>
      </c>
      <c r="G18" s="177" t="e">
        <f>#REF!</f>
        <v>#REF!</v>
      </c>
      <c r="H18" s="180" t="e">
        <f>#REF!</f>
        <v>#REF!</v>
      </c>
      <c r="I18" s="189" t="e">
        <f>#REF!</f>
        <v>#REF!</v>
      </c>
      <c r="J18" s="180" t="e">
        <f>#REF!</f>
        <v>#REF!</v>
      </c>
      <c r="K18" s="189" t="e">
        <f>#REF!</f>
        <v>#REF!</v>
      </c>
      <c r="L18" s="180" t="e">
        <f>#REF!</f>
        <v>#REF!</v>
      </c>
      <c r="M18" s="191" t="e">
        <f>#REF!</f>
        <v>#REF!</v>
      </c>
      <c r="N18" s="192" t="e">
        <f>#REF!</f>
        <v>#REF!</v>
      </c>
      <c r="O18" s="191" t="e">
        <f>#REF!</f>
        <v>#REF!</v>
      </c>
      <c r="P18" s="192" t="e">
        <f>#REF!</f>
        <v>#REF!</v>
      </c>
      <c r="Q18" s="191" t="e">
        <f>#REF!</f>
        <v>#REF!</v>
      </c>
      <c r="R18" s="196" t="e">
        <f>#REF!</f>
        <v>#REF!</v>
      </c>
      <c r="S18" s="202" t="e">
        <f>#REF!</f>
        <v>#REF!</v>
      </c>
      <c r="T18" s="192" t="e">
        <f>#REF!</f>
        <v>#REF!</v>
      </c>
      <c r="U18" s="191" t="e">
        <f>#REF!</f>
        <v>#REF!</v>
      </c>
      <c r="V18" s="192" t="e">
        <f>#REF!</f>
        <v>#REF!</v>
      </c>
      <c r="W18" s="201" t="e">
        <f>#REF!</f>
        <v>#REF!</v>
      </c>
      <c r="X18" s="213" t="e">
        <f>#REF!</f>
        <v>#REF!</v>
      </c>
      <c r="Y18" s="216" t="e">
        <f>#REF!</f>
        <v>#REF!</v>
      </c>
      <c r="Z18" s="209" t="e">
        <f>#REF!</f>
        <v>#REF!</v>
      </c>
      <c r="AC18" s="38" t="e">
        <f t="shared" si="0"/>
        <v>#REF!</v>
      </c>
      <c r="AD18" s="38" t="e">
        <f t="shared" si="1"/>
        <v>#REF!</v>
      </c>
      <c r="AE18" s="38" t="e">
        <f t="shared" si="2"/>
        <v>#REF!</v>
      </c>
      <c r="AF18" s="38" t="e">
        <f t="shared" si="3"/>
        <v>#REF!</v>
      </c>
      <c r="AG18" s="38" t="e">
        <f t="shared" si="4"/>
        <v>#REF!</v>
      </c>
    </row>
    <row r="19" spans="2:33" ht="18.75" customHeight="1">
      <c r="B19" s="1"/>
      <c r="C19" s="186">
        <v>2</v>
      </c>
      <c r="D19" s="187" t="e">
        <f>#REF!</f>
        <v>#REF!</v>
      </c>
      <c r="E19" s="177" t="e">
        <f>#REF!</f>
        <v>#REF!</v>
      </c>
      <c r="F19" s="176" t="e">
        <f>#REF!</f>
        <v>#REF!</v>
      </c>
      <c r="G19" s="177" t="e">
        <f>#REF!</f>
        <v>#REF!</v>
      </c>
      <c r="H19" s="180" t="e">
        <f>#REF!</f>
        <v>#REF!</v>
      </c>
      <c r="I19" s="189" t="e">
        <f>#REF!</f>
        <v>#REF!</v>
      </c>
      <c r="J19" s="180" t="e">
        <f>#REF!</f>
        <v>#REF!</v>
      </c>
      <c r="K19" s="189" t="e">
        <f>#REF!</f>
        <v>#REF!</v>
      </c>
      <c r="L19" s="180" t="e">
        <f>#REF!</f>
        <v>#REF!</v>
      </c>
      <c r="M19" s="191" t="e">
        <f>#REF!</f>
        <v>#REF!</v>
      </c>
      <c r="N19" s="192" t="e">
        <f>#REF!</f>
        <v>#REF!</v>
      </c>
      <c r="O19" s="191" t="e">
        <f>#REF!</f>
        <v>#REF!</v>
      </c>
      <c r="P19" s="192" t="e">
        <f>#REF!</f>
        <v>#REF!</v>
      </c>
      <c r="Q19" s="191" t="e">
        <f>#REF!</f>
        <v>#REF!</v>
      </c>
      <c r="R19" s="196" t="e">
        <f>#REF!</f>
        <v>#REF!</v>
      </c>
      <c r="S19" s="202" t="e">
        <f>#REF!</f>
        <v>#REF!</v>
      </c>
      <c r="T19" s="192" t="e">
        <f>#REF!</f>
        <v>#REF!</v>
      </c>
      <c r="U19" s="191" t="e">
        <f>#REF!</f>
        <v>#REF!</v>
      </c>
      <c r="V19" s="192" t="e">
        <f>#REF!</f>
        <v>#REF!</v>
      </c>
      <c r="W19" s="201" t="e">
        <f>#REF!</f>
        <v>#REF!</v>
      </c>
      <c r="X19" s="213" t="e">
        <f>#REF!</f>
        <v>#REF!</v>
      </c>
      <c r="Y19" s="216" t="e">
        <f>#REF!</f>
        <v>#REF!</v>
      </c>
      <c r="Z19" s="209" t="e">
        <f>#REF!</f>
        <v>#REF!</v>
      </c>
      <c r="AC19" s="38" t="e">
        <f t="shared" si="0"/>
        <v>#REF!</v>
      </c>
      <c r="AD19" s="38" t="e">
        <f t="shared" si="1"/>
        <v>#REF!</v>
      </c>
      <c r="AE19" s="38" t="e">
        <f t="shared" si="2"/>
        <v>#REF!</v>
      </c>
      <c r="AF19" s="38" t="e">
        <f t="shared" si="3"/>
        <v>#REF!</v>
      </c>
      <c r="AG19" s="38" t="e">
        <f t="shared" si="4"/>
        <v>#REF!</v>
      </c>
    </row>
    <row r="20" spans="2:33" ht="18.75" customHeight="1">
      <c r="B20" s="1"/>
      <c r="C20" s="186">
        <v>3</v>
      </c>
      <c r="D20" s="187" t="e">
        <f>#REF!</f>
        <v>#REF!</v>
      </c>
      <c r="E20" s="177" t="e">
        <f>#REF!</f>
        <v>#REF!</v>
      </c>
      <c r="F20" s="176" t="e">
        <f>#REF!</f>
        <v>#REF!</v>
      </c>
      <c r="G20" s="177" t="e">
        <f>#REF!</f>
        <v>#REF!</v>
      </c>
      <c r="H20" s="180" t="e">
        <f>#REF!</f>
        <v>#REF!</v>
      </c>
      <c r="I20" s="189" t="e">
        <f>#REF!</f>
        <v>#REF!</v>
      </c>
      <c r="J20" s="180" t="e">
        <f>#REF!</f>
        <v>#REF!</v>
      </c>
      <c r="K20" s="189" t="e">
        <f>#REF!</f>
        <v>#REF!</v>
      </c>
      <c r="L20" s="180" t="e">
        <f>#REF!</f>
        <v>#REF!</v>
      </c>
      <c r="M20" s="191" t="e">
        <f>#REF!</f>
        <v>#REF!</v>
      </c>
      <c r="N20" s="192" t="e">
        <f>#REF!</f>
        <v>#REF!</v>
      </c>
      <c r="O20" s="191" t="e">
        <f>#REF!</f>
        <v>#REF!</v>
      </c>
      <c r="P20" s="192" t="e">
        <f>#REF!</f>
        <v>#REF!</v>
      </c>
      <c r="Q20" s="191" t="e">
        <f>#REF!</f>
        <v>#REF!</v>
      </c>
      <c r="R20" s="196" t="e">
        <f>#REF!</f>
        <v>#REF!</v>
      </c>
      <c r="S20" s="202" t="e">
        <f>#REF!</f>
        <v>#REF!</v>
      </c>
      <c r="T20" s="192" t="e">
        <f>#REF!</f>
        <v>#REF!</v>
      </c>
      <c r="U20" s="191" t="e">
        <f>#REF!</f>
        <v>#REF!</v>
      </c>
      <c r="V20" s="192" t="e">
        <f>#REF!</f>
        <v>#REF!</v>
      </c>
      <c r="W20" s="201" t="e">
        <f>#REF!</f>
        <v>#REF!</v>
      </c>
      <c r="X20" s="213" t="e">
        <f>#REF!</f>
        <v>#REF!</v>
      </c>
      <c r="Y20" s="216" t="e">
        <f>#REF!</f>
        <v>#REF!</v>
      </c>
      <c r="Z20" s="209" t="e">
        <f>#REF!</f>
        <v>#REF!</v>
      </c>
      <c r="AC20" s="38" t="e">
        <f t="shared" si="0"/>
        <v>#REF!</v>
      </c>
      <c r="AD20" s="38" t="e">
        <f t="shared" si="1"/>
        <v>#REF!</v>
      </c>
      <c r="AE20" s="38" t="e">
        <f t="shared" si="2"/>
        <v>#REF!</v>
      </c>
      <c r="AF20" s="38" t="e">
        <f t="shared" si="3"/>
        <v>#REF!</v>
      </c>
      <c r="AG20" s="38" t="e">
        <f t="shared" si="4"/>
        <v>#REF!</v>
      </c>
    </row>
    <row r="21" spans="2:33" ht="18.75" customHeight="1">
      <c r="B21" s="1"/>
      <c r="C21" s="186">
        <v>4</v>
      </c>
      <c r="D21" s="187" t="e">
        <f>#REF!</f>
        <v>#REF!</v>
      </c>
      <c r="E21" s="177" t="e">
        <f>#REF!</f>
        <v>#REF!</v>
      </c>
      <c r="F21" s="176" t="e">
        <f>#REF!</f>
        <v>#REF!</v>
      </c>
      <c r="G21" s="177" t="e">
        <f>#REF!</f>
        <v>#REF!</v>
      </c>
      <c r="H21" s="180" t="e">
        <f>#REF!</f>
        <v>#REF!</v>
      </c>
      <c r="I21" s="189" t="e">
        <f>#REF!</f>
        <v>#REF!</v>
      </c>
      <c r="J21" s="180" t="e">
        <f>#REF!</f>
        <v>#REF!</v>
      </c>
      <c r="K21" s="189" t="e">
        <f>#REF!</f>
        <v>#REF!</v>
      </c>
      <c r="L21" s="180" t="e">
        <f>#REF!</f>
        <v>#REF!</v>
      </c>
      <c r="M21" s="191" t="e">
        <f>#REF!</f>
        <v>#REF!</v>
      </c>
      <c r="N21" s="192" t="e">
        <f>#REF!</f>
        <v>#REF!</v>
      </c>
      <c r="O21" s="191" t="e">
        <f>#REF!</f>
        <v>#REF!</v>
      </c>
      <c r="P21" s="192" t="e">
        <f>#REF!</f>
        <v>#REF!</v>
      </c>
      <c r="Q21" s="191" t="e">
        <f>#REF!</f>
        <v>#REF!</v>
      </c>
      <c r="R21" s="196" t="e">
        <f>#REF!</f>
        <v>#REF!</v>
      </c>
      <c r="S21" s="202" t="e">
        <f>#REF!</f>
        <v>#REF!</v>
      </c>
      <c r="T21" s="192" t="e">
        <f>#REF!</f>
        <v>#REF!</v>
      </c>
      <c r="U21" s="191" t="e">
        <f>#REF!</f>
        <v>#REF!</v>
      </c>
      <c r="V21" s="192" t="e">
        <f>#REF!</f>
        <v>#REF!</v>
      </c>
      <c r="W21" s="201" t="e">
        <f>#REF!</f>
        <v>#REF!</v>
      </c>
      <c r="X21" s="213" t="e">
        <f>#REF!</f>
        <v>#REF!</v>
      </c>
      <c r="Y21" s="216" t="e">
        <f>#REF!</f>
        <v>#REF!</v>
      </c>
      <c r="Z21" s="209" t="e">
        <f>#REF!</f>
        <v>#REF!</v>
      </c>
      <c r="AC21" s="38" t="e">
        <f t="shared" si="0"/>
        <v>#REF!</v>
      </c>
      <c r="AD21" s="38" t="e">
        <f t="shared" si="1"/>
        <v>#REF!</v>
      </c>
      <c r="AE21" s="38" t="e">
        <f t="shared" si="2"/>
        <v>#REF!</v>
      </c>
      <c r="AF21" s="38" t="e">
        <f t="shared" si="3"/>
        <v>#REF!</v>
      </c>
      <c r="AG21" s="38" t="e">
        <f t="shared" si="4"/>
        <v>#REF!</v>
      </c>
    </row>
    <row r="22" spans="2:33" ht="30" customHeight="1">
      <c r="B22" s="1">
        <v>2009</v>
      </c>
      <c r="C22" s="186">
        <v>1</v>
      </c>
      <c r="D22" s="187" t="e">
        <f>#REF!</f>
        <v>#REF!</v>
      </c>
      <c r="E22" s="177" t="e">
        <f>#REF!</f>
        <v>#REF!</v>
      </c>
      <c r="F22" s="176" t="e">
        <f>#REF!</f>
        <v>#REF!</v>
      </c>
      <c r="G22" s="177" t="e">
        <f>#REF!</f>
        <v>#REF!</v>
      </c>
      <c r="H22" s="180" t="e">
        <f>#REF!</f>
        <v>#REF!</v>
      </c>
      <c r="I22" s="189" t="e">
        <f>#REF!</f>
        <v>#REF!</v>
      </c>
      <c r="J22" s="180" t="e">
        <f>#REF!</f>
        <v>#REF!</v>
      </c>
      <c r="K22" s="189" t="e">
        <f>#REF!</f>
        <v>#REF!</v>
      </c>
      <c r="L22" s="180" t="e">
        <f>#REF!</f>
        <v>#REF!</v>
      </c>
      <c r="M22" s="191" t="e">
        <f>#REF!</f>
        <v>#REF!</v>
      </c>
      <c r="N22" s="192" t="e">
        <f>#REF!</f>
        <v>#REF!</v>
      </c>
      <c r="O22" s="191" t="e">
        <f>#REF!</f>
        <v>#REF!</v>
      </c>
      <c r="P22" s="192" t="e">
        <f>#REF!</f>
        <v>#REF!</v>
      </c>
      <c r="Q22" s="191" t="e">
        <f>#REF!</f>
        <v>#REF!</v>
      </c>
      <c r="R22" s="196" t="e">
        <f>#REF!</f>
        <v>#REF!</v>
      </c>
      <c r="S22" s="202" t="e">
        <f>#REF!</f>
        <v>#REF!</v>
      </c>
      <c r="T22" s="192" t="e">
        <f>#REF!</f>
        <v>#REF!</v>
      </c>
      <c r="U22" s="191" t="e">
        <f>#REF!</f>
        <v>#REF!</v>
      </c>
      <c r="V22" s="192" t="e">
        <f>#REF!</f>
        <v>#REF!</v>
      </c>
      <c r="W22" s="201" t="e">
        <f>#REF!</f>
        <v>#REF!</v>
      </c>
      <c r="X22" s="213" t="e">
        <f>#REF!</f>
        <v>#REF!</v>
      </c>
      <c r="Y22" s="216" t="e">
        <f>#REF!</f>
        <v>#REF!</v>
      </c>
      <c r="Z22" s="209" t="e">
        <f>#REF!</f>
        <v>#REF!</v>
      </c>
      <c r="AC22" s="38" t="e">
        <f t="shared" si="0"/>
        <v>#REF!</v>
      </c>
      <c r="AD22" s="38" t="e">
        <f t="shared" si="1"/>
        <v>#REF!</v>
      </c>
      <c r="AE22" s="38" t="e">
        <f t="shared" si="2"/>
        <v>#REF!</v>
      </c>
      <c r="AF22" s="38" t="e">
        <f t="shared" si="3"/>
        <v>#REF!</v>
      </c>
      <c r="AG22" s="38" t="e">
        <f t="shared" si="4"/>
        <v>#REF!</v>
      </c>
    </row>
    <row r="23" spans="2:33" ht="18.75" customHeight="1">
      <c r="B23" s="1"/>
      <c r="C23" s="186">
        <v>2</v>
      </c>
      <c r="D23" s="187" t="e">
        <f>#REF!</f>
        <v>#REF!</v>
      </c>
      <c r="E23" s="177" t="e">
        <f>#REF!</f>
        <v>#REF!</v>
      </c>
      <c r="F23" s="176" t="e">
        <f>#REF!</f>
        <v>#REF!</v>
      </c>
      <c r="G23" s="177" t="e">
        <f>#REF!</f>
        <v>#REF!</v>
      </c>
      <c r="H23" s="180" t="e">
        <f>#REF!</f>
        <v>#REF!</v>
      </c>
      <c r="I23" s="189" t="e">
        <f>#REF!</f>
        <v>#REF!</v>
      </c>
      <c r="J23" s="180" t="e">
        <f>#REF!</f>
        <v>#REF!</v>
      </c>
      <c r="K23" s="189" t="e">
        <f>#REF!</f>
        <v>#REF!</v>
      </c>
      <c r="L23" s="180" t="e">
        <f>#REF!</f>
        <v>#REF!</v>
      </c>
      <c r="M23" s="191" t="e">
        <f>#REF!</f>
        <v>#REF!</v>
      </c>
      <c r="N23" s="192" t="e">
        <f>#REF!</f>
        <v>#REF!</v>
      </c>
      <c r="O23" s="191" t="e">
        <f>#REF!</f>
        <v>#REF!</v>
      </c>
      <c r="P23" s="192" t="e">
        <f>#REF!</f>
        <v>#REF!</v>
      </c>
      <c r="Q23" s="191" t="e">
        <f>#REF!</f>
        <v>#REF!</v>
      </c>
      <c r="R23" s="196" t="e">
        <f>#REF!</f>
        <v>#REF!</v>
      </c>
      <c r="S23" s="202" t="e">
        <f>#REF!</f>
        <v>#REF!</v>
      </c>
      <c r="T23" s="192" t="e">
        <f>#REF!</f>
        <v>#REF!</v>
      </c>
      <c r="U23" s="191" t="e">
        <f>#REF!</f>
        <v>#REF!</v>
      </c>
      <c r="V23" s="192" t="e">
        <f>#REF!</f>
        <v>#REF!</v>
      </c>
      <c r="W23" s="201" t="e">
        <f>#REF!</f>
        <v>#REF!</v>
      </c>
      <c r="X23" s="213" t="e">
        <f>#REF!</f>
        <v>#REF!</v>
      </c>
      <c r="Y23" s="216" t="e">
        <f>#REF!</f>
        <v>#REF!</v>
      </c>
      <c r="Z23" s="209" t="e">
        <f>#REF!</f>
        <v>#REF!</v>
      </c>
      <c r="AC23" s="38" t="e">
        <f t="shared" si="0"/>
        <v>#REF!</v>
      </c>
      <c r="AD23" s="38" t="e">
        <f t="shared" si="1"/>
        <v>#REF!</v>
      </c>
      <c r="AE23" s="38" t="e">
        <f t="shared" si="2"/>
        <v>#REF!</v>
      </c>
      <c r="AF23" s="38" t="e">
        <f t="shared" si="3"/>
        <v>#REF!</v>
      </c>
      <c r="AG23" s="38" t="e">
        <f t="shared" si="4"/>
        <v>#REF!</v>
      </c>
    </row>
    <row r="24" spans="2:33" ht="18.75" customHeight="1">
      <c r="B24" s="1"/>
      <c r="C24" s="186">
        <v>3</v>
      </c>
      <c r="D24" s="187" t="e">
        <f>#REF!</f>
        <v>#REF!</v>
      </c>
      <c r="E24" s="177" t="e">
        <f>#REF!</f>
        <v>#REF!</v>
      </c>
      <c r="F24" s="176" t="e">
        <f>#REF!</f>
        <v>#REF!</v>
      </c>
      <c r="G24" s="177" t="e">
        <f>#REF!</f>
        <v>#REF!</v>
      </c>
      <c r="H24" s="180" t="e">
        <f>#REF!</f>
        <v>#REF!</v>
      </c>
      <c r="I24" s="189" t="e">
        <f>#REF!</f>
        <v>#REF!</v>
      </c>
      <c r="J24" s="180" t="e">
        <f>#REF!</f>
        <v>#REF!</v>
      </c>
      <c r="K24" s="189" t="e">
        <f>#REF!</f>
        <v>#REF!</v>
      </c>
      <c r="L24" s="180" t="e">
        <f>#REF!</f>
        <v>#REF!</v>
      </c>
      <c r="M24" s="191" t="e">
        <f>#REF!</f>
        <v>#REF!</v>
      </c>
      <c r="N24" s="192" t="e">
        <f>#REF!</f>
        <v>#REF!</v>
      </c>
      <c r="O24" s="191" t="e">
        <f>#REF!</f>
        <v>#REF!</v>
      </c>
      <c r="P24" s="192" t="e">
        <f>#REF!</f>
        <v>#REF!</v>
      </c>
      <c r="Q24" s="191" t="e">
        <f>#REF!</f>
        <v>#REF!</v>
      </c>
      <c r="R24" s="196" t="e">
        <f>#REF!</f>
        <v>#REF!</v>
      </c>
      <c r="S24" s="202" t="e">
        <f>#REF!</f>
        <v>#REF!</v>
      </c>
      <c r="T24" s="192" t="e">
        <f>#REF!</f>
        <v>#REF!</v>
      </c>
      <c r="U24" s="191" t="e">
        <f>#REF!</f>
        <v>#REF!</v>
      </c>
      <c r="V24" s="192" t="e">
        <f>#REF!</f>
        <v>#REF!</v>
      </c>
      <c r="W24" s="201" t="e">
        <f>#REF!</f>
        <v>#REF!</v>
      </c>
      <c r="X24" s="213" t="e">
        <f>#REF!</f>
        <v>#REF!</v>
      </c>
      <c r="Y24" s="216" t="e">
        <f>#REF!</f>
        <v>#REF!</v>
      </c>
      <c r="Z24" s="209" t="e">
        <f>#REF!</f>
        <v>#REF!</v>
      </c>
      <c r="AC24" s="38" t="e">
        <f t="shared" si="0"/>
        <v>#REF!</v>
      </c>
      <c r="AD24" s="38" t="e">
        <f t="shared" si="1"/>
        <v>#REF!</v>
      </c>
      <c r="AE24" s="38" t="e">
        <f t="shared" si="2"/>
        <v>#REF!</v>
      </c>
      <c r="AF24" s="38" t="e">
        <f t="shared" si="3"/>
        <v>#REF!</v>
      </c>
      <c r="AG24" s="38" t="e">
        <f t="shared" si="4"/>
        <v>#REF!</v>
      </c>
    </row>
    <row r="25" spans="2:33" ht="18.75" customHeight="1">
      <c r="B25" s="1"/>
      <c r="C25" s="186">
        <v>4</v>
      </c>
      <c r="D25" s="187" t="e">
        <f>#REF!</f>
        <v>#REF!</v>
      </c>
      <c r="E25" s="177" t="e">
        <f>#REF!</f>
        <v>#REF!</v>
      </c>
      <c r="F25" s="176" t="e">
        <f>#REF!</f>
        <v>#REF!</v>
      </c>
      <c r="G25" s="177" t="e">
        <f>#REF!</f>
        <v>#REF!</v>
      </c>
      <c r="H25" s="180" t="e">
        <f>#REF!</f>
        <v>#REF!</v>
      </c>
      <c r="I25" s="189" t="e">
        <f>#REF!</f>
        <v>#REF!</v>
      </c>
      <c r="J25" s="180" t="e">
        <f>#REF!</f>
        <v>#REF!</v>
      </c>
      <c r="K25" s="189" t="e">
        <f>#REF!</f>
        <v>#REF!</v>
      </c>
      <c r="L25" s="180" t="e">
        <f>#REF!</f>
        <v>#REF!</v>
      </c>
      <c r="M25" s="191" t="e">
        <f>#REF!</f>
        <v>#REF!</v>
      </c>
      <c r="N25" s="192" t="e">
        <f>#REF!</f>
        <v>#REF!</v>
      </c>
      <c r="O25" s="191" t="e">
        <f>#REF!</f>
        <v>#REF!</v>
      </c>
      <c r="P25" s="192" t="e">
        <f>#REF!</f>
        <v>#REF!</v>
      </c>
      <c r="Q25" s="191" t="e">
        <f>#REF!</f>
        <v>#REF!</v>
      </c>
      <c r="R25" s="196" t="e">
        <f>#REF!</f>
        <v>#REF!</v>
      </c>
      <c r="S25" s="202" t="e">
        <f>#REF!</f>
        <v>#REF!</v>
      </c>
      <c r="T25" s="192" t="e">
        <f>#REF!</f>
        <v>#REF!</v>
      </c>
      <c r="U25" s="191" t="e">
        <f>#REF!</f>
        <v>#REF!</v>
      </c>
      <c r="V25" s="192" t="e">
        <f>#REF!</f>
        <v>#REF!</v>
      </c>
      <c r="W25" s="201" t="e">
        <f>#REF!</f>
        <v>#REF!</v>
      </c>
      <c r="X25" s="213" t="e">
        <f>#REF!</f>
        <v>#REF!</v>
      </c>
      <c r="Y25" s="216" t="e">
        <f>#REF!</f>
        <v>#REF!</v>
      </c>
      <c r="Z25" s="209" t="e">
        <f>#REF!</f>
        <v>#REF!</v>
      </c>
      <c r="AC25" s="38" t="e">
        <f t="shared" si="0"/>
        <v>#REF!</v>
      </c>
      <c r="AD25" s="38" t="e">
        <f t="shared" si="1"/>
        <v>#REF!</v>
      </c>
      <c r="AE25" s="38" t="e">
        <f t="shared" si="2"/>
        <v>#REF!</v>
      </c>
      <c r="AF25" s="38" t="e">
        <f t="shared" si="3"/>
        <v>#REF!</v>
      </c>
      <c r="AG25" s="38" t="e">
        <f t="shared" si="4"/>
        <v>#REF!</v>
      </c>
    </row>
    <row r="26" spans="2:33" ht="30" customHeight="1">
      <c r="B26" s="1">
        <v>2010</v>
      </c>
      <c r="C26" s="186">
        <v>1</v>
      </c>
      <c r="D26" s="187" t="e">
        <f>#REF!</f>
        <v>#REF!</v>
      </c>
      <c r="E26" s="177" t="e">
        <f>#REF!</f>
        <v>#REF!</v>
      </c>
      <c r="F26" s="176" t="e">
        <f>#REF!</f>
        <v>#REF!</v>
      </c>
      <c r="G26" s="177" t="e">
        <f>#REF!</f>
        <v>#REF!</v>
      </c>
      <c r="H26" s="180" t="e">
        <f>#REF!</f>
        <v>#REF!</v>
      </c>
      <c r="I26" s="189" t="e">
        <f>#REF!</f>
        <v>#REF!</v>
      </c>
      <c r="J26" s="180" t="e">
        <f>#REF!</f>
        <v>#REF!</v>
      </c>
      <c r="K26" s="189" t="e">
        <f>#REF!</f>
        <v>#REF!</v>
      </c>
      <c r="L26" s="180" t="e">
        <f>#REF!</f>
        <v>#REF!</v>
      </c>
      <c r="M26" s="191" t="e">
        <f>#REF!</f>
        <v>#REF!</v>
      </c>
      <c r="N26" s="192" t="e">
        <f>#REF!</f>
        <v>#REF!</v>
      </c>
      <c r="O26" s="191" t="e">
        <f>#REF!</f>
        <v>#REF!</v>
      </c>
      <c r="P26" s="192" t="e">
        <f>#REF!</f>
        <v>#REF!</v>
      </c>
      <c r="Q26" s="191" t="e">
        <f>#REF!</f>
        <v>#REF!</v>
      </c>
      <c r="R26" s="196" t="e">
        <f>#REF!</f>
        <v>#REF!</v>
      </c>
      <c r="S26" s="202" t="e">
        <f>#REF!</f>
        <v>#REF!</v>
      </c>
      <c r="T26" s="192" t="e">
        <f>#REF!</f>
        <v>#REF!</v>
      </c>
      <c r="U26" s="191" t="e">
        <f>#REF!</f>
        <v>#REF!</v>
      </c>
      <c r="V26" s="192" t="e">
        <f>#REF!</f>
        <v>#REF!</v>
      </c>
      <c r="W26" s="201" t="e">
        <f>#REF!</f>
        <v>#REF!</v>
      </c>
      <c r="X26" s="213" t="e">
        <f>#REF!</f>
        <v>#REF!</v>
      </c>
      <c r="Y26" s="216" t="e">
        <f>#REF!</f>
        <v>#REF!</v>
      </c>
      <c r="Z26" s="209" t="e">
        <f>#REF!</f>
        <v>#REF!</v>
      </c>
      <c r="AC26" s="38" t="e">
        <f t="shared" si="0"/>
        <v>#REF!</v>
      </c>
      <c r="AD26" s="38" t="e">
        <f t="shared" si="1"/>
        <v>#REF!</v>
      </c>
      <c r="AE26" s="38" t="e">
        <f t="shared" si="2"/>
        <v>#REF!</v>
      </c>
      <c r="AF26" s="38" t="e">
        <f t="shared" si="3"/>
        <v>#REF!</v>
      </c>
      <c r="AG26" s="38" t="e">
        <f t="shared" si="4"/>
        <v>#REF!</v>
      </c>
    </row>
    <row r="27" spans="2:33" ht="18.75" customHeight="1">
      <c r="B27" s="1"/>
      <c r="C27" s="186">
        <v>2</v>
      </c>
      <c r="D27" s="187" t="e">
        <f>#REF!</f>
        <v>#REF!</v>
      </c>
      <c r="E27" s="177" t="e">
        <f>#REF!</f>
        <v>#REF!</v>
      </c>
      <c r="F27" s="176" t="e">
        <f>#REF!</f>
        <v>#REF!</v>
      </c>
      <c r="G27" s="177" t="e">
        <f>#REF!</f>
        <v>#REF!</v>
      </c>
      <c r="H27" s="180" t="e">
        <f>#REF!</f>
        <v>#REF!</v>
      </c>
      <c r="I27" s="189" t="e">
        <f>#REF!</f>
        <v>#REF!</v>
      </c>
      <c r="J27" s="180" t="e">
        <f>#REF!</f>
        <v>#REF!</v>
      </c>
      <c r="K27" s="189" t="e">
        <f>#REF!</f>
        <v>#REF!</v>
      </c>
      <c r="L27" s="180" t="e">
        <f>#REF!</f>
        <v>#REF!</v>
      </c>
      <c r="M27" s="191" t="e">
        <f>#REF!</f>
        <v>#REF!</v>
      </c>
      <c r="N27" s="192" t="e">
        <f>#REF!</f>
        <v>#REF!</v>
      </c>
      <c r="O27" s="191" t="e">
        <f>#REF!</f>
        <v>#REF!</v>
      </c>
      <c r="P27" s="192" t="e">
        <f>#REF!</f>
        <v>#REF!</v>
      </c>
      <c r="Q27" s="191" t="e">
        <f>#REF!</f>
        <v>#REF!</v>
      </c>
      <c r="R27" s="196" t="e">
        <f>#REF!</f>
        <v>#REF!</v>
      </c>
      <c r="S27" s="202" t="e">
        <f>#REF!</f>
        <v>#REF!</v>
      </c>
      <c r="T27" s="192" t="e">
        <f>#REF!</f>
        <v>#REF!</v>
      </c>
      <c r="U27" s="191" t="e">
        <f>#REF!</f>
        <v>#REF!</v>
      </c>
      <c r="V27" s="192" t="e">
        <f>#REF!</f>
        <v>#REF!</v>
      </c>
      <c r="W27" s="201" t="e">
        <f>#REF!</f>
        <v>#REF!</v>
      </c>
      <c r="X27" s="213" t="e">
        <f>#REF!</f>
        <v>#REF!</v>
      </c>
      <c r="Y27" s="216" t="e">
        <f>#REF!</f>
        <v>#REF!</v>
      </c>
      <c r="Z27" s="209" t="e">
        <f>#REF!</f>
        <v>#REF!</v>
      </c>
      <c r="AC27" s="38" t="e">
        <f t="shared" si="0"/>
        <v>#REF!</v>
      </c>
      <c r="AD27" s="38" t="e">
        <f t="shared" si="1"/>
        <v>#REF!</v>
      </c>
      <c r="AE27" s="38" t="e">
        <f t="shared" si="2"/>
        <v>#REF!</v>
      </c>
      <c r="AF27" s="38" t="e">
        <f t="shared" si="3"/>
        <v>#REF!</v>
      </c>
      <c r="AG27" s="38" t="e">
        <f t="shared" si="4"/>
        <v>#REF!</v>
      </c>
    </row>
    <row r="28" spans="2:33" ht="18.75" customHeight="1">
      <c r="B28" s="1"/>
      <c r="C28" s="186">
        <v>3</v>
      </c>
      <c r="D28" s="187" t="e">
        <f>#REF!</f>
        <v>#REF!</v>
      </c>
      <c r="E28" s="177" t="e">
        <f>#REF!</f>
        <v>#REF!</v>
      </c>
      <c r="F28" s="176" t="e">
        <f>#REF!</f>
        <v>#REF!</v>
      </c>
      <c r="G28" s="177" t="e">
        <f>#REF!</f>
        <v>#REF!</v>
      </c>
      <c r="H28" s="180" t="e">
        <f>#REF!</f>
        <v>#REF!</v>
      </c>
      <c r="I28" s="189" t="e">
        <f>#REF!</f>
        <v>#REF!</v>
      </c>
      <c r="J28" s="180" t="e">
        <f>#REF!</f>
        <v>#REF!</v>
      </c>
      <c r="K28" s="189" t="e">
        <f>#REF!</f>
        <v>#REF!</v>
      </c>
      <c r="L28" s="180" t="e">
        <f>#REF!</f>
        <v>#REF!</v>
      </c>
      <c r="M28" s="191" t="e">
        <f>#REF!</f>
        <v>#REF!</v>
      </c>
      <c r="N28" s="192" t="e">
        <f>#REF!</f>
        <v>#REF!</v>
      </c>
      <c r="O28" s="191" t="e">
        <f>#REF!</f>
        <v>#REF!</v>
      </c>
      <c r="P28" s="192" t="e">
        <f>#REF!</f>
        <v>#REF!</v>
      </c>
      <c r="Q28" s="191" t="e">
        <f>#REF!</f>
        <v>#REF!</v>
      </c>
      <c r="R28" s="196" t="e">
        <f>#REF!</f>
        <v>#REF!</v>
      </c>
      <c r="S28" s="202" t="e">
        <f>#REF!</f>
        <v>#REF!</v>
      </c>
      <c r="T28" s="192" t="e">
        <f>#REF!</f>
        <v>#REF!</v>
      </c>
      <c r="U28" s="191" t="e">
        <f>#REF!</f>
        <v>#REF!</v>
      </c>
      <c r="V28" s="192" t="e">
        <f>#REF!</f>
        <v>#REF!</v>
      </c>
      <c r="W28" s="201" t="e">
        <f>#REF!</f>
        <v>#REF!</v>
      </c>
      <c r="X28" s="213" t="e">
        <f>#REF!</f>
        <v>#REF!</v>
      </c>
      <c r="Y28" s="216" t="e">
        <f>#REF!</f>
        <v>#REF!</v>
      </c>
      <c r="Z28" s="209" t="e">
        <f>#REF!</f>
        <v>#REF!</v>
      </c>
      <c r="AC28" s="38" t="e">
        <f t="shared" si="0"/>
        <v>#REF!</v>
      </c>
      <c r="AD28" s="38" t="e">
        <f t="shared" si="1"/>
        <v>#REF!</v>
      </c>
      <c r="AE28" s="38" t="e">
        <f t="shared" si="2"/>
        <v>#REF!</v>
      </c>
      <c r="AF28" s="38" t="e">
        <f t="shared" si="3"/>
        <v>#REF!</v>
      </c>
      <c r="AG28" s="38" t="e">
        <f t="shared" si="4"/>
        <v>#REF!</v>
      </c>
    </row>
    <row r="29" spans="2:33" ht="18.75" customHeight="1">
      <c r="B29" s="1"/>
      <c r="C29" s="186">
        <v>4</v>
      </c>
      <c r="D29" s="187" t="e">
        <f>#REF!</f>
        <v>#REF!</v>
      </c>
      <c r="E29" s="177" t="e">
        <f>#REF!</f>
        <v>#REF!</v>
      </c>
      <c r="F29" s="176" t="e">
        <f>#REF!</f>
        <v>#REF!</v>
      </c>
      <c r="G29" s="177" t="e">
        <f>#REF!</f>
        <v>#REF!</v>
      </c>
      <c r="H29" s="180" t="e">
        <f>#REF!</f>
        <v>#REF!</v>
      </c>
      <c r="I29" s="189" t="e">
        <f>#REF!</f>
        <v>#REF!</v>
      </c>
      <c r="J29" s="180" t="e">
        <f>#REF!</f>
        <v>#REF!</v>
      </c>
      <c r="K29" s="189" t="e">
        <f>#REF!</f>
        <v>#REF!</v>
      </c>
      <c r="L29" s="180" t="e">
        <f>#REF!</f>
        <v>#REF!</v>
      </c>
      <c r="M29" s="191" t="e">
        <f>#REF!</f>
        <v>#REF!</v>
      </c>
      <c r="N29" s="192" t="e">
        <f>#REF!</f>
        <v>#REF!</v>
      </c>
      <c r="O29" s="191" t="e">
        <f>#REF!</f>
        <v>#REF!</v>
      </c>
      <c r="P29" s="192" t="e">
        <f>#REF!</f>
        <v>#REF!</v>
      </c>
      <c r="Q29" s="191" t="e">
        <f>#REF!</f>
        <v>#REF!</v>
      </c>
      <c r="R29" s="196" t="e">
        <f>#REF!</f>
        <v>#REF!</v>
      </c>
      <c r="S29" s="202" t="e">
        <f>#REF!</f>
        <v>#REF!</v>
      </c>
      <c r="T29" s="192" t="e">
        <f>#REF!</f>
        <v>#REF!</v>
      </c>
      <c r="U29" s="191" t="e">
        <f>#REF!</f>
        <v>#REF!</v>
      </c>
      <c r="V29" s="192" t="e">
        <f>#REF!</f>
        <v>#REF!</v>
      </c>
      <c r="W29" s="201" t="e">
        <f>#REF!</f>
        <v>#REF!</v>
      </c>
      <c r="X29" s="213" t="e">
        <f>#REF!</f>
        <v>#REF!</v>
      </c>
      <c r="Y29" s="216" t="e">
        <f>#REF!</f>
        <v>#REF!</v>
      </c>
      <c r="Z29" s="209" t="e">
        <f>#REF!</f>
        <v>#REF!</v>
      </c>
      <c r="AC29" s="38" t="e">
        <f t="shared" si="0"/>
        <v>#REF!</v>
      </c>
      <c r="AD29" s="38" t="e">
        <f t="shared" si="1"/>
        <v>#REF!</v>
      </c>
      <c r="AE29" s="38" t="e">
        <f t="shared" si="2"/>
        <v>#REF!</v>
      </c>
      <c r="AF29" s="38" t="e">
        <f t="shared" si="3"/>
        <v>#REF!</v>
      </c>
      <c r="AG29" s="38" t="e">
        <f t="shared" si="4"/>
        <v>#REF!</v>
      </c>
    </row>
    <row r="30" spans="2:33" ht="30" customHeight="1">
      <c r="B30" s="1">
        <v>2011</v>
      </c>
      <c r="C30" s="186">
        <v>1</v>
      </c>
      <c r="D30" s="187" t="e">
        <f>#REF!</f>
        <v>#REF!</v>
      </c>
      <c r="E30" s="177" t="e">
        <f>#REF!</f>
        <v>#REF!</v>
      </c>
      <c r="F30" s="176" t="e">
        <f>#REF!</f>
        <v>#REF!</v>
      </c>
      <c r="G30" s="177" t="e">
        <f>#REF!</f>
        <v>#REF!</v>
      </c>
      <c r="H30" s="180" t="e">
        <f>#REF!</f>
        <v>#REF!</v>
      </c>
      <c r="I30" s="189" t="e">
        <f>#REF!</f>
        <v>#REF!</v>
      </c>
      <c r="J30" s="180" t="e">
        <f>#REF!</f>
        <v>#REF!</v>
      </c>
      <c r="K30" s="189" t="e">
        <f>#REF!</f>
        <v>#REF!</v>
      </c>
      <c r="L30" s="180" t="e">
        <f>#REF!</f>
        <v>#REF!</v>
      </c>
      <c r="M30" s="191" t="e">
        <f>#REF!</f>
        <v>#REF!</v>
      </c>
      <c r="N30" s="192" t="e">
        <f>#REF!</f>
        <v>#REF!</v>
      </c>
      <c r="O30" s="191" t="e">
        <f>#REF!</f>
        <v>#REF!</v>
      </c>
      <c r="P30" s="192" t="e">
        <f>#REF!</f>
        <v>#REF!</v>
      </c>
      <c r="Q30" s="191" t="e">
        <f>#REF!</f>
        <v>#REF!</v>
      </c>
      <c r="R30" s="196" t="e">
        <f>#REF!</f>
        <v>#REF!</v>
      </c>
      <c r="S30" s="202" t="e">
        <f>#REF!</f>
        <v>#REF!</v>
      </c>
      <c r="T30" s="192" t="e">
        <f>#REF!</f>
        <v>#REF!</v>
      </c>
      <c r="U30" s="191" t="e">
        <f>#REF!</f>
        <v>#REF!</v>
      </c>
      <c r="V30" s="192" t="e">
        <f>#REF!</f>
        <v>#REF!</v>
      </c>
      <c r="W30" s="201" t="e">
        <f>#REF!</f>
        <v>#REF!</v>
      </c>
      <c r="X30" s="213" t="e">
        <f>#REF!</f>
        <v>#REF!</v>
      </c>
      <c r="Y30" s="216" t="e">
        <f>#REF!</f>
        <v>#REF!</v>
      </c>
      <c r="Z30" s="209" t="e">
        <f>#REF!</f>
        <v>#REF!</v>
      </c>
      <c r="AC30" s="38" t="e">
        <f t="shared" si="0"/>
        <v>#REF!</v>
      </c>
      <c r="AD30" s="38" t="e">
        <f t="shared" si="1"/>
        <v>#REF!</v>
      </c>
      <c r="AE30" s="38" t="e">
        <f t="shared" si="2"/>
        <v>#REF!</v>
      </c>
      <c r="AF30" s="38" t="e">
        <f t="shared" si="3"/>
        <v>#REF!</v>
      </c>
      <c r="AG30" s="38" t="e">
        <f t="shared" si="4"/>
        <v>#REF!</v>
      </c>
    </row>
    <row r="31" spans="2:33" ht="18.75" customHeight="1">
      <c r="B31" s="1"/>
      <c r="C31" s="186">
        <v>2</v>
      </c>
      <c r="D31" s="187" t="e">
        <f>#REF!</f>
        <v>#REF!</v>
      </c>
      <c r="E31" s="177" t="e">
        <f>#REF!</f>
        <v>#REF!</v>
      </c>
      <c r="F31" s="176" t="e">
        <f>#REF!</f>
        <v>#REF!</v>
      </c>
      <c r="G31" s="177" t="e">
        <f>#REF!</f>
        <v>#REF!</v>
      </c>
      <c r="H31" s="180" t="e">
        <f>#REF!</f>
        <v>#REF!</v>
      </c>
      <c r="I31" s="189" t="e">
        <f>#REF!</f>
        <v>#REF!</v>
      </c>
      <c r="J31" s="180" t="e">
        <f>#REF!</f>
        <v>#REF!</v>
      </c>
      <c r="K31" s="189" t="e">
        <f>#REF!</f>
        <v>#REF!</v>
      </c>
      <c r="L31" s="180" t="e">
        <f>#REF!</f>
        <v>#REF!</v>
      </c>
      <c r="M31" s="191" t="e">
        <f>#REF!</f>
        <v>#REF!</v>
      </c>
      <c r="N31" s="192" t="e">
        <f>#REF!</f>
        <v>#REF!</v>
      </c>
      <c r="O31" s="191" t="e">
        <f>#REF!</f>
        <v>#REF!</v>
      </c>
      <c r="P31" s="192" t="e">
        <f>#REF!</f>
        <v>#REF!</v>
      </c>
      <c r="Q31" s="191" t="e">
        <f>#REF!</f>
        <v>#REF!</v>
      </c>
      <c r="R31" s="196" t="e">
        <f>#REF!</f>
        <v>#REF!</v>
      </c>
      <c r="S31" s="202" t="e">
        <f>#REF!</f>
        <v>#REF!</v>
      </c>
      <c r="T31" s="192" t="e">
        <f>#REF!</f>
        <v>#REF!</v>
      </c>
      <c r="U31" s="191" t="e">
        <f>#REF!</f>
        <v>#REF!</v>
      </c>
      <c r="V31" s="192" t="e">
        <f>#REF!</f>
        <v>#REF!</v>
      </c>
      <c r="W31" s="201" t="e">
        <f>#REF!</f>
        <v>#REF!</v>
      </c>
      <c r="X31" s="213" t="e">
        <f>#REF!</f>
        <v>#REF!</v>
      </c>
      <c r="Y31" s="216" t="e">
        <f>#REF!</f>
        <v>#REF!</v>
      </c>
      <c r="Z31" s="209" t="e">
        <f>#REF!</f>
        <v>#REF!</v>
      </c>
      <c r="AC31" s="38" t="e">
        <f t="shared" si="0"/>
        <v>#REF!</v>
      </c>
      <c r="AD31" s="38" t="e">
        <f t="shared" si="1"/>
        <v>#REF!</v>
      </c>
      <c r="AE31" s="38" t="e">
        <f t="shared" si="2"/>
        <v>#REF!</v>
      </c>
      <c r="AF31" s="38" t="e">
        <f t="shared" si="3"/>
        <v>#REF!</v>
      </c>
      <c r="AG31" s="38" t="e">
        <f t="shared" si="4"/>
        <v>#REF!</v>
      </c>
    </row>
    <row r="32" spans="2:33" ht="18.75" customHeight="1">
      <c r="B32" s="1"/>
      <c r="C32" s="186" t="s">
        <v>56</v>
      </c>
      <c r="D32" s="187" t="e">
        <f>#REF!</f>
        <v>#REF!</v>
      </c>
      <c r="E32" s="177" t="e">
        <f>#REF!</f>
        <v>#REF!</v>
      </c>
      <c r="F32" s="176" t="e">
        <f>#REF!</f>
        <v>#REF!</v>
      </c>
      <c r="G32" s="177" t="e">
        <f>#REF!</f>
        <v>#REF!</v>
      </c>
      <c r="H32" s="180" t="e">
        <f>#REF!</f>
        <v>#REF!</v>
      </c>
      <c r="I32" s="189" t="e">
        <f>#REF!</f>
        <v>#REF!</v>
      </c>
      <c r="J32" s="180" t="e">
        <f>#REF!</f>
        <v>#REF!</v>
      </c>
      <c r="K32" s="189" t="e">
        <f>#REF!</f>
        <v>#REF!</v>
      </c>
      <c r="L32" s="180" t="e">
        <f>#REF!</f>
        <v>#REF!</v>
      </c>
      <c r="M32" s="191" t="e">
        <f>#REF!</f>
        <v>#REF!</v>
      </c>
      <c r="N32" s="192" t="e">
        <f>#REF!</f>
        <v>#REF!</v>
      </c>
      <c r="O32" s="191" t="e">
        <f>#REF!</f>
        <v>#REF!</v>
      </c>
      <c r="P32" s="192" t="e">
        <f>#REF!</f>
        <v>#REF!</v>
      </c>
      <c r="Q32" s="191" t="e">
        <f>#REF!</f>
        <v>#REF!</v>
      </c>
      <c r="R32" s="196" t="e">
        <f>#REF!</f>
        <v>#REF!</v>
      </c>
      <c r="S32" s="202" t="e">
        <f>#REF!</f>
        <v>#REF!</v>
      </c>
      <c r="T32" s="192" t="e">
        <f>#REF!</f>
        <v>#REF!</v>
      </c>
      <c r="U32" s="191" t="e">
        <f>#REF!</f>
        <v>#REF!</v>
      </c>
      <c r="V32" s="192" t="e">
        <f>#REF!</f>
        <v>#REF!</v>
      </c>
      <c r="W32" s="201" t="e">
        <f>#REF!</f>
        <v>#REF!</v>
      </c>
      <c r="X32" s="213" t="e">
        <f>#REF!</f>
        <v>#REF!</v>
      </c>
      <c r="Y32" s="216" t="e">
        <f>#REF!</f>
        <v>#REF!</v>
      </c>
      <c r="Z32" s="209" t="e">
        <f>#REF!</f>
        <v>#REF!</v>
      </c>
      <c r="AC32" s="38"/>
      <c r="AD32" s="38"/>
      <c r="AE32" s="38"/>
      <c r="AF32" s="38"/>
      <c r="AG32" s="38"/>
    </row>
    <row r="33" spans="2:26" ht="18.75" hidden="1" customHeight="1">
      <c r="B33" s="1"/>
      <c r="C33" s="186" t="s">
        <v>57</v>
      </c>
      <c r="D33" s="187" t="e">
        <f>#REF!</f>
        <v>#REF!</v>
      </c>
      <c r="E33" s="177" t="e">
        <f>#REF!</f>
        <v>#REF!</v>
      </c>
      <c r="F33" s="176" t="e">
        <f>#REF!</f>
        <v>#REF!</v>
      </c>
      <c r="G33" s="177" t="e">
        <f>#REF!</f>
        <v>#REF!</v>
      </c>
      <c r="H33" s="180" t="e">
        <f>#REF!</f>
        <v>#REF!</v>
      </c>
      <c r="I33" s="189" t="e">
        <f>#REF!</f>
        <v>#REF!</v>
      </c>
      <c r="J33" s="180" t="e">
        <f>#REF!</f>
        <v>#REF!</v>
      </c>
      <c r="K33" s="189" t="e">
        <f>#REF!</f>
        <v>#REF!</v>
      </c>
      <c r="L33" s="180" t="e">
        <f>#REF!</f>
        <v>#REF!</v>
      </c>
      <c r="M33" s="191" t="e">
        <f>#REF!</f>
        <v>#REF!</v>
      </c>
      <c r="N33" s="192" t="e">
        <f>#REF!</f>
        <v>#REF!</v>
      </c>
      <c r="O33" s="191" t="e">
        <f>#REF!</f>
        <v>#REF!</v>
      </c>
      <c r="P33" s="192" t="e">
        <f>#REF!</f>
        <v>#REF!</v>
      </c>
      <c r="Q33" s="191" t="e">
        <f>#REF!</f>
        <v>#REF!</v>
      </c>
      <c r="R33" s="196" t="e">
        <f>#REF!</f>
        <v>#REF!</v>
      </c>
      <c r="S33" s="202" t="e">
        <f>#REF!</f>
        <v>#REF!</v>
      </c>
      <c r="T33" s="192" t="e">
        <f>#REF!</f>
        <v>#REF!</v>
      </c>
      <c r="U33" s="191" t="e">
        <f>#REF!</f>
        <v>#REF!</v>
      </c>
      <c r="V33" s="192" t="e">
        <f>#REF!</f>
        <v>#REF!</v>
      </c>
      <c r="W33" s="201" t="e">
        <f>#REF!</f>
        <v>#REF!</v>
      </c>
      <c r="X33" s="213" t="e">
        <f>#REF!</f>
        <v>#REF!</v>
      </c>
      <c r="Y33" s="216" t="e">
        <f>#REF!</f>
        <v>#REF!</v>
      </c>
      <c r="Z33" s="209"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11"/>
      <c r="Y34" s="51"/>
      <c r="Z34" s="51"/>
    </row>
    <row r="35" spans="2:26">
      <c r="B35" s="36" t="s">
        <v>59</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21875" defaultRowHeight="13.8"/>
  <cols>
    <col min="1" max="1" width="5.44140625" style="13" customWidth="1"/>
    <col min="2" max="2" width="6" style="13" customWidth="1"/>
    <col min="3" max="3" width="3.44140625" style="13" customWidth="1"/>
    <col min="4" max="23" width="7.21875" style="13" customWidth="1"/>
    <col min="24" max="24" width="8.44140625" style="173" customWidth="1"/>
    <col min="25" max="25" width="7.21875" style="173" customWidth="1"/>
    <col min="26" max="26" width="8.44140625" style="13" customWidth="1"/>
    <col min="27" max="27" width="1.21875" style="13" customWidth="1"/>
    <col min="28" max="16384" width="9.21875" style="13"/>
  </cols>
  <sheetData>
    <row r="1" spans="2:32" ht="30.75" customHeight="1">
      <c r="B1" s="174" t="s">
        <v>106</v>
      </c>
      <c r="D1" s="12"/>
      <c r="E1" s="12"/>
      <c r="F1" s="12"/>
      <c r="G1" s="12"/>
      <c r="H1" s="12"/>
      <c r="I1" s="12"/>
      <c r="J1" s="12"/>
      <c r="K1" s="12"/>
    </row>
    <row r="2" spans="2:32"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212"/>
      <c r="Y2" s="204"/>
      <c r="Z2" s="146"/>
    </row>
    <row r="3" spans="2:32" s="12" customFormat="1" ht="123.75" customHeight="1">
      <c r="B3" s="361" t="s">
        <v>61</v>
      </c>
      <c r="C3" s="380" t="s">
        <v>62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7" t="s">
        <v>63</v>
      </c>
      <c r="Y3" s="387" t="s">
        <v>50</v>
      </c>
      <c r="Z3" s="362" t="s">
        <v>51</v>
      </c>
      <c r="AC3" s="8" t="s">
        <v>52</v>
      </c>
      <c r="AD3" s="8" t="s">
        <v>53</v>
      </c>
      <c r="AE3" s="8" t="s">
        <v>54</v>
      </c>
      <c r="AF3" s="12" t="s">
        <v>55</v>
      </c>
    </row>
    <row r="4" spans="2:32"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213"/>
      <c r="Y4" s="205"/>
      <c r="Z4" s="206"/>
    </row>
    <row r="5" spans="2:32" ht="27" hidden="1" customHeight="1">
      <c r="B5" s="60"/>
      <c r="C5" s="72"/>
      <c r="D5" s="181"/>
      <c r="E5" s="182"/>
      <c r="F5" s="182"/>
      <c r="G5" s="182"/>
      <c r="H5" s="183"/>
      <c r="I5" s="183"/>
      <c r="J5" s="183"/>
      <c r="K5" s="183"/>
      <c r="L5" s="183"/>
      <c r="M5" s="193"/>
      <c r="N5" s="193"/>
      <c r="O5" s="193"/>
      <c r="P5" s="193"/>
      <c r="Q5" s="193"/>
      <c r="R5" s="193"/>
      <c r="S5" s="193"/>
      <c r="T5" s="193"/>
      <c r="U5" s="193"/>
      <c r="V5" s="193"/>
      <c r="W5" s="193"/>
      <c r="X5" s="214"/>
      <c r="Y5" s="207"/>
      <c r="Z5" s="50"/>
      <c r="AA5" s="61"/>
    </row>
    <row r="6" spans="2:32" ht="20.25" hidden="1" customHeight="1">
      <c r="B6" s="60"/>
      <c r="C6" s="72"/>
      <c r="D6" s="181"/>
      <c r="E6" s="182"/>
      <c r="F6" s="182"/>
      <c r="G6" s="182"/>
      <c r="H6" s="183"/>
      <c r="I6" s="183"/>
      <c r="J6" s="183"/>
      <c r="K6" s="183"/>
      <c r="L6" s="183"/>
      <c r="M6" s="193"/>
      <c r="N6" s="193"/>
      <c r="O6" s="193"/>
      <c r="P6" s="193"/>
      <c r="Q6" s="193"/>
      <c r="R6" s="193"/>
      <c r="S6" s="193"/>
      <c r="T6" s="193"/>
      <c r="U6" s="193"/>
      <c r="V6" s="193"/>
      <c r="W6" s="193"/>
      <c r="X6" s="214"/>
      <c r="Y6" s="207"/>
      <c r="Z6" s="50"/>
      <c r="AA6" s="61"/>
    </row>
    <row r="7" spans="2:32" ht="20.25" hidden="1" customHeight="1">
      <c r="B7" s="60"/>
      <c r="C7" s="72"/>
      <c r="D7" s="181"/>
      <c r="E7" s="182"/>
      <c r="F7" s="182"/>
      <c r="G7" s="182"/>
      <c r="H7" s="183"/>
      <c r="I7" s="183"/>
      <c r="J7" s="183"/>
      <c r="K7" s="183"/>
      <c r="L7" s="183"/>
      <c r="M7" s="193"/>
      <c r="N7" s="193"/>
      <c r="O7" s="193"/>
      <c r="P7" s="193"/>
      <c r="Q7" s="193"/>
      <c r="R7" s="193"/>
      <c r="S7" s="193"/>
      <c r="T7" s="193"/>
      <c r="U7" s="193"/>
      <c r="V7" s="193"/>
      <c r="W7" s="193"/>
      <c r="X7" s="214"/>
      <c r="Y7" s="207"/>
      <c r="Z7" s="50"/>
      <c r="AA7" s="61"/>
    </row>
    <row r="8" spans="2:32" ht="20.25" hidden="1" customHeight="1">
      <c r="B8" s="60"/>
      <c r="D8" s="32"/>
      <c r="E8" s="182"/>
      <c r="F8" s="182"/>
      <c r="G8" s="182"/>
      <c r="H8" s="183"/>
      <c r="I8" s="183"/>
      <c r="J8" s="183"/>
      <c r="K8" s="183"/>
      <c r="L8" s="183"/>
      <c r="M8" s="193"/>
      <c r="N8" s="193"/>
      <c r="O8" s="193"/>
      <c r="P8" s="193"/>
      <c r="Q8" s="193"/>
      <c r="R8" s="193"/>
      <c r="S8" s="193"/>
      <c r="T8" s="193"/>
      <c r="U8" s="193"/>
      <c r="V8" s="193"/>
      <c r="W8" s="193"/>
      <c r="X8" s="214"/>
      <c r="Y8" s="207"/>
      <c r="Z8" s="50"/>
      <c r="AA8" s="61"/>
    </row>
    <row r="9" spans="2:32" ht="5.25" customHeight="1">
      <c r="B9" s="1"/>
      <c r="D9" s="178"/>
      <c r="E9" s="184"/>
      <c r="F9" s="178"/>
      <c r="G9" s="178"/>
      <c r="H9" s="185"/>
      <c r="I9" s="194"/>
      <c r="J9" s="194"/>
      <c r="K9" s="194"/>
      <c r="L9" s="194"/>
      <c r="M9" s="195"/>
      <c r="N9" s="196"/>
      <c r="O9" s="192"/>
      <c r="P9" s="195"/>
      <c r="Q9" s="195"/>
      <c r="R9" s="196"/>
      <c r="S9" s="192"/>
      <c r="T9" s="192"/>
      <c r="U9" s="196"/>
      <c r="V9" s="196"/>
      <c r="W9" s="196"/>
      <c r="X9" s="215"/>
      <c r="Y9" s="208"/>
      <c r="Z9" s="39"/>
    </row>
    <row r="10" spans="2:32" ht="30" customHeight="1">
      <c r="B10" s="1">
        <v>2006</v>
      </c>
      <c r="C10" s="186">
        <v>1</v>
      </c>
      <c r="D10" s="181"/>
      <c r="E10" s="182"/>
      <c r="F10" s="181"/>
      <c r="G10" s="182"/>
      <c r="H10" s="183"/>
      <c r="I10" s="183"/>
      <c r="J10" s="183"/>
      <c r="K10" s="183"/>
      <c r="L10" s="183"/>
      <c r="M10" s="193"/>
      <c r="N10" s="193"/>
      <c r="O10" s="193"/>
      <c r="P10" s="193"/>
      <c r="Q10" s="193"/>
      <c r="R10" s="193"/>
      <c r="S10" s="193"/>
      <c r="T10" s="193"/>
      <c r="U10" s="193"/>
      <c r="V10" s="193"/>
      <c r="W10" s="193"/>
      <c r="X10" s="214"/>
      <c r="Y10" s="207"/>
      <c r="Z10" s="50"/>
      <c r="AC10" s="38">
        <f>D10+E10+F10+G10</f>
        <v>0</v>
      </c>
      <c r="AD10" s="38">
        <f>H10+I10+J10+K10+L10</f>
        <v>0</v>
      </c>
      <c r="AE10" s="38">
        <f>M10+N10+O10+P10+Q10+R10+S10+T10+U10+V10+W10</f>
        <v>0</v>
      </c>
      <c r="AF10" s="38"/>
    </row>
    <row r="11" spans="2:32" ht="18.75" customHeight="1">
      <c r="B11" s="1"/>
      <c r="C11" s="186">
        <v>2</v>
      </c>
      <c r="D11" s="181" t="e">
        <f>'%QQSea Adjust'!C6</f>
        <v>#REF!</v>
      </c>
      <c r="E11" s="182" t="e">
        <f>'%QQSea Adjust'!D6</f>
        <v>#REF!</v>
      </c>
      <c r="F11" s="181" t="e">
        <f>'%QQSea Adjust'!E6</f>
        <v>#REF!</v>
      </c>
      <c r="G11" s="182" t="e">
        <f>'%QQSea Adjust'!F6</f>
        <v>#REF!</v>
      </c>
      <c r="H11" s="183" t="e">
        <f>'%QQSea Adjust'!G6</f>
        <v>#REF!</v>
      </c>
      <c r="I11" s="183" t="e">
        <f>'%QQSea Adjust'!H6</f>
        <v>#REF!</v>
      </c>
      <c r="J11" s="183" t="e">
        <f>'%QQSea Adjust'!I6</f>
        <v>#REF!</v>
      </c>
      <c r="K11" s="183" t="e">
        <f>'%QQSea Adjust'!J6</f>
        <v>#REF!</v>
      </c>
      <c r="L11" s="183" t="e">
        <f>'%QQSea Adjust'!K6</f>
        <v>#REF!</v>
      </c>
      <c r="M11" s="193" t="e">
        <f>'%QQSea Adjust'!L6</f>
        <v>#REF!</v>
      </c>
      <c r="N11" s="193" t="e">
        <f>'%QQSea Adjust'!M6</f>
        <v>#REF!</v>
      </c>
      <c r="O11" s="193" t="e">
        <f>'%QQSea Adjust'!N6</f>
        <v>#REF!</v>
      </c>
      <c r="P11" s="193" t="e">
        <f>'%QQSea Adjust'!O6</f>
        <v>#REF!</v>
      </c>
      <c r="Q11" s="193" t="e">
        <f>'%QQSea Adjust'!P6</f>
        <v>#REF!</v>
      </c>
      <c r="R11" s="193" t="e">
        <f>'%QQSea Adjust'!Q6</f>
        <v>#REF!</v>
      </c>
      <c r="S11" s="193" t="e">
        <f>'%QQSea Adjust'!R6</f>
        <v>#REF!</v>
      </c>
      <c r="T11" s="193" t="e">
        <f>'%QQSea Adjust'!S6</f>
        <v>#REF!</v>
      </c>
      <c r="U11" s="193" t="e">
        <f>'%QQSea Adjust'!T6</f>
        <v>#REF!</v>
      </c>
      <c r="V11" s="193" t="e">
        <f>'%QQSea Adjust'!U6</f>
        <v>#REF!</v>
      </c>
      <c r="W11" s="193" t="e">
        <f>'%QQSea Adjust'!V6</f>
        <v>#REF!</v>
      </c>
      <c r="X11" s="214" t="e">
        <f>'%QQSea Adjust'!W6</f>
        <v>#REF!</v>
      </c>
      <c r="Y11" s="207" t="e">
        <f>'%QQSea Adjust'!X6</f>
        <v>#REF!</v>
      </c>
      <c r="Z11" s="50" t="e">
        <f>'%QQSea Adjust'!Y6</f>
        <v>#REF!</v>
      </c>
      <c r="AC11" s="58" t="e">
        <f>'T4'!AC11/'T4'!AC10*100-100</f>
        <v>#REF!</v>
      </c>
      <c r="AD11" s="58" t="e">
        <f>'T4'!AD11/'T4'!AD10*100-100</f>
        <v>#REF!</v>
      </c>
      <c r="AE11" s="58" t="e">
        <f>'T4'!AE11/'T4'!AE10*100-100</f>
        <v>#REF!</v>
      </c>
    </row>
    <row r="12" spans="2:32" ht="18.75" customHeight="1">
      <c r="B12" s="1"/>
      <c r="C12" s="186">
        <v>3</v>
      </c>
      <c r="D12" s="181" t="e">
        <f>'%QQSea Adjust'!C7</f>
        <v>#REF!</v>
      </c>
      <c r="E12" s="182" t="e">
        <f>'%QQSea Adjust'!D7</f>
        <v>#REF!</v>
      </c>
      <c r="F12" s="181" t="e">
        <f>'%QQSea Adjust'!E7</f>
        <v>#REF!</v>
      </c>
      <c r="G12" s="182" t="e">
        <f>'%QQSea Adjust'!F7</f>
        <v>#REF!</v>
      </c>
      <c r="H12" s="183" t="e">
        <f>'%QQSea Adjust'!G7</f>
        <v>#REF!</v>
      </c>
      <c r="I12" s="183" t="e">
        <f>'%QQSea Adjust'!H7</f>
        <v>#REF!</v>
      </c>
      <c r="J12" s="183" t="e">
        <f>'%QQSea Adjust'!I7</f>
        <v>#REF!</v>
      </c>
      <c r="K12" s="183" t="e">
        <f>'%QQSea Adjust'!J7</f>
        <v>#REF!</v>
      </c>
      <c r="L12" s="183" t="e">
        <f>'%QQSea Adjust'!K7</f>
        <v>#REF!</v>
      </c>
      <c r="M12" s="193" t="e">
        <f>'%QQSea Adjust'!L7</f>
        <v>#REF!</v>
      </c>
      <c r="N12" s="193" t="e">
        <f>'%QQSea Adjust'!M7</f>
        <v>#REF!</v>
      </c>
      <c r="O12" s="193" t="e">
        <f>'%QQSea Adjust'!N7</f>
        <v>#REF!</v>
      </c>
      <c r="P12" s="193" t="e">
        <f>'%QQSea Adjust'!O7</f>
        <v>#REF!</v>
      </c>
      <c r="Q12" s="193" t="e">
        <f>'%QQSea Adjust'!P7</f>
        <v>#REF!</v>
      </c>
      <c r="R12" s="193" t="e">
        <f>'%QQSea Adjust'!Q7</f>
        <v>#REF!</v>
      </c>
      <c r="S12" s="193" t="e">
        <f>'%QQSea Adjust'!R7</f>
        <v>#REF!</v>
      </c>
      <c r="T12" s="193" t="e">
        <f>'%QQSea Adjust'!S7</f>
        <v>#REF!</v>
      </c>
      <c r="U12" s="193" t="e">
        <f>'%QQSea Adjust'!T7</f>
        <v>#REF!</v>
      </c>
      <c r="V12" s="193" t="e">
        <f>'%QQSea Adjust'!U7</f>
        <v>#REF!</v>
      </c>
      <c r="W12" s="193" t="e">
        <f>'%QQSea Adjust'!V7</f>
        <v>#REF!</v>
      </c>
      <c r="X12" s="214" t="e">
        <f>'%QQSea Adjust'!W7</f>
        <v>#REF!</v>
      </c>
      <c r="Y12" s="207" t="e">
        <f>'%QQSea Adjust'!X7</f>
        <v>#REF!</v>
      </c>
      <c r="Z12" s="50" t="e">
        <f>'%QQSea Adjust'!Y7</f>
        <v>#REF!</v>
      </c>
      <c r="AC12" s="58" t="e">
        <f>'T4'!AC12/'T4'!AC11*100-100</f>
        <v>#REF!</v>
      </c>
      <c r="AD12" s="58" t="e">
        <f>'T4'!AD12/'T4'!AD11*100-100</f>
        <v>#REF!</v>
      </c>
      <c r="AE12" s="58" t="e">
        <f>'T4'!AE12/'T4'!AE11*100-100</f>
        <v>#REF!</v>
      </c>
    </row>
    <row r="13" spans="2:32" ht="18.75" customHeight="1">
      <c r="B13" s="1"/>
      <c r="C13" s="186">
        <v>4</v>
      </c>
      <c r="D13" s="181" t="e">
        <f>'%QQSea Adjust'!C8</f>
        <v>#REF!</v>
      </c>
      <c r="E13" s="182" t="e">
        <f>'%QQSea Adjust'!D8</f>
        <v>#REF!</v>
      </c>
      <c r="F13" s="181" t="e">
        <f>'%QQSea Adjust'!E8</f>
        <v>#REF!</v>
      </c>
      <c r="G13" s="182" t="e">
        <f>'%QQSea Adjust'!F8</f>
        <v>#REF!</v>
      </c>
      <c r="H13" s="183" t="e">
        <f>'%QQSea Adjust'!G8</f>
        <v>#REF!</v>
      </c>
      <c r="I13" s="183" t="e">
        <f>'%QQSea Adjust'!H8</f>
        <v>#REF!</v>
      </c>
      <c r="J13" s="183" t="e">
        <f>'%QQSea Adjust'!I8</f>
        <v>#REF!</v>
      </c>
      <c r="K13" s="183" t="e">
        <f>'%QQSea Adjust'!J8</f>
        <v>#REF!</v>
      </c>
      <c r="L13" s="183" t="e">
        <f>'%QQSea Adjust'!K8</f>
        <v>#REF!</v>
      </c>
      <c r="M13" s="193" t="e">
        <f>'%QQSea Adjust'!L8</f>
        <v>#REF!</v>
      </c>
      <c r="N13" s="193" t="e">
        <f>'%QQSea Adjust'!M8</f>
        <v>#REF!</v>
      </c>
      <c r="O13" s="193" t="e">
        <f>'%QQSea Adjust'!N8</f>
        <v>#REF!</v>
      </c>
      <c r="P13" s="193" t="e">
        <f>'%QQSea Adjust'!O8</f>
        <v>#REF!</v>
      </c>
      <c r="Q13" s="193" t="e">
        <f>'%QQSea Adjust'!P8</f>
        <v>#REF!</v>
      </c>
      <c r="R13" s="193" t="e">
        <f>'%QQSea Adjust'!Q8</f>
        <v>#REF!</v>
      </c>
      <c r="S13" s="193" t="e">
        <f>'%QQSea Adjust'!R8</f>
        <v>#REF!</v>
      </c>
      <c r="T13" s="193" t="e">
        <f>'%QQSea Adjust'!S8</f>
        <v>#REF!</v>
      </c>
      <c r="U13" s="193" t="e">
        <f>'%QQSea Adjust'!T8</f>
        <v>#REF!</v>
      </c>
      <c r="V13" s="193" t="e">
        <f>'%QQSea Adjust'!U8</f>
        <v>#REF!</v>
      </c>
      <c r="W13" s="193" t="e">
        <f>'%QQSea Adjust'!V8</f>
        <v>#REF!</v>
      </c>
      <c r="X13" s="214" t="e">
        <f>'%QQSea Adjust'!W8</f>
        <v>#REF!</v>
      </c>
      <c r="Y13" s="207" t="e">
        <f>'%QQSea Adjust'!X8</f>
        <v>#REF!</v>
      </c>
      <c r="Z13" s="50" t="e">
        <f>'%QQSea Adjust'!Y8</f>
        <v>#REF!</v>
      </c>
      <c r="AC13" s="58" t="e">
        <f>'T4'!AC13/'T4'!AC12*100-100</f>
        <v>#REF!</v>
      </c>
      <c r="AD13" s="58" t="e">
        <f>'T4'!AD13/'T4'!AD12*100-100</f>
        <v>#REF!</v>
      </c>
      <c r="AE13" s="58" t="e">
        <f>'T4'!AE13/'T4'!AE12*100-100</f>
        <v>#REF!</v>
      </c>
    </row>
    <row r="14" spans="2:32" ht="35.25" customHeight="1">
      <c r="B14" s="1">
        <v>2007</v>
      </c>
      <c r="C14" s="186">
        <v>1</v>
      </c>
      <c r="D14" s="181" t="e">
        <f>'%QQSea Adjust'!C9</f>
        <v>#REF!</v>
      </c>
      <c r="E14" s="182" t="e">
        <f>'%QQSea Adjust'!D9</f>
        <v>#REF!</v>
      </c>
      <c r="F14" s="181" t="e">
        <f>'%QQSea Adjust'!E9</f>
        <v>#REF!</v>
      </c>
      <c r="G14" s="182" t="e">
        <f>'%QQSea Adjust'!F9</f>
        <v>#REF!</v>
      </c>
      <c r="H14" s="183" t="e">
        <f>'%QQSea Adjust'!G9</f>
        <v>#REF!</v>
      </c>
      <c r="I14" s="183" t="e">
        <f>'%QQSea Adjust'!H9</f>
        <v>#REF!</v>
      </c>
      <c r="J14" s="183" t="e">
        <f>'%QQSea Adjust'!I9</f>
        <v>#REF!</v>
      </c>
      <c r="K14" s="183" t="e">
        <f>'%QQSea Adjust'!J9</f>
        <v>#REF!</v>
      </c>
      <c r="L14" s="183" t="e">
        <f>'%QQSea Adjust'!K9</f>
        <v>#REF!</v>
      </c>
      <c r="M14" s="193" t="e">
        <f>'%QQSea Adjust'!L9</f>
        <v>#REF!</v>
      </c>
      <c r="N14" s="193" t="e">
        <f>'%QQSea Adjust'!M9</f>
        <v>#REF!</v>
      </c>
      <c r="O14" s="193" t="e">
        <f>'%QQSea Adjust'!N9</f>
        <v>#REF!</v>
      </c>
      <c r="P14" s="193" t="e">
        <f>'%QQSea Adjust'!O9</f>
        <v>#REF!</v>
      </c>
      <c r="Q14" s="193" t="e">
        <f>'%QQSea Adjust'!P9</f>
        <v>#REF!</v>
      </c>
      <c r="R14" s="193" t="e">
        <f>'%QQSea Adjust'!Q9</f>
        <v>#REF!</v>
      </c>
      <c r="S14" s="193" t="e">
        <f>'%QQSea Adjust'!R9</f>
        <v>#REF!</v>
      </c>
      <c r="T14" s="193" t="e">
        <f>'%QQSea Adjust'!S9</f>
        <v>#REF!</v>
      </c>
      <c r="U14" s="193" t="e">
        <f>'%QQSea Adjust'!T9</f>
        <v>#REF!</v>
      </c>
      <c r="V14" s="193" t="e">
        <f>'%QQSea Adjust'!U9</f>
        <v>#REF!</v>
      </c>
      <c r="W14" s="193" t="e">
        <f>'%QQSea Adjust'!V9</f>
        <v>#REF!</v>
      </c>
      <c r="X14" s="214" t="e">
        <f>'%QQSea Adjust'!W9</f>
        <v>#REF!</v>
      </c>
      <c r="Y14" s="207" t="e">
        <f>'%QQSea Adjust'!X9</f>
        <v>#REF!</v>
      </c>
      <c r="Z14" s="50" t="e">
        <f>'%QQSea Adjust'!Y9</f>
        <v>#REF!</v>
      </c>
      <c r="AC14" s="58" t="e">
        <f>'T4'!AC14/'T4'!AC13*100-100</f>
        <v>#REF!</v>
      </c>
      <c r="AD14" s="58" t="e">
        <f>'T4'!AD14/'T4'!AD13*100-100</f>
        <v>#REF!</v>
      </c>
      <c r="AE14" s="58" t="e">
        <f>'T4'!AE14/'T4'!AE13*100-100</f>
        <v>#REF!</v>
      </c>
    </row>
    <row r="15" spans="2:32" ht="18.75" customHeight="1">
      <c r="B15" s="1"/>
      <c r="C15" s="186">
        <v>2</v>
      </c>
      <c r="D15" s="181" t="e">
        <f>'%QQSea Adjust'!C10</f>
        <v>#REF!</v>
      </c>
      <c r="E15" s="182" t="e">
        <f>'%QQSea Adjust'!D10</f>
        <v>#REF!</v>
      </c>
      <c r="F15" s="181" t="e">
        <f>'%QQSea Adjust'!E10</f>
        <v>#REF!</v>
      </c>
      <c r="G15" s="182" t="e">
        <f>'%QQSea Adjust'!F10</f>
        <v>#REF!</v>
      </c>
      <c r="H15" s="183" t="e">
        <f>'%QQSea Adjust'!G10</f>
        <v>#REF!</v>
      </c>
      <c r="I15" s="183" t="e">
        <f>'%QQSea Adjust'!H10</f>
        <v>#REF!</v>
      </c>
      <c r="J15" s="183" t="e">
        <f>'%QQSea Adjust'!I10</f>
        <v>#REF!</v>
      </c>
      <c r="K15" s="183" t="e">
        <f>'%QQSea Adjust'!J10</f>
        <v>#REF!</v>
      </c>
      <c r="L15" s="183" t="e">
        <f>'%QQSea Adjust'!K10</f>
        <v>#REF!</v>
      </c>
      <c r="M15" s="193" t="e">
        <f>'%QQSea Adjust'!L10</f>
        <v>#REF!</v>
      </c>
      <c r="N15" s="193" t="e">
        <f>'%QQSea Adjust'!M10</f>
        <v>#REF!</v>
      </c>
      <c r="O15" s="193" t="e">
        <f>'%QQSea Adjust'!N10</f>
        <v>#REF!</v>
      </c>
      <c r="P15" s="193" t="e">
        <f>'%QQSea Adjust'!O10</f>
        <v>#REF!</v>
      </c>
      <c r="Q15" s="193" t="e">
        <f>'%QQSea Adjust'!P10</f>
        <v>#REF!</v>
      </c>
      <c r="R15" s="193" t="e">
        <f>'%QQSea Adjust'!Q10</f>
        <v>#REF!</v>
      </c>
      <c r="S15" s="193" t="e">
        <f>'%QQSea Adjust'!R10</f>
        <v>#REF!</v>
      </c>
      <c r="T15" s="193" t="e">
        <f>'%QQSea Adjust'!S10</f>
        <v>#REF!</v>
      </c>
      <c r="U15" s="193" t="e">
        <f>'%QQSea Adjust'!T10</f>
        <v>#REF!</v>
      </c>
      <c r="V15" s="193" t="e">
        <f>'%QQSea Adjust'!U10</f>
        <v>#REF!</v>
      </c>
      <c r="W15" s="193" t="e">
        <f>'%QQSea Adjust'!V10</f>
        <v>#REF!</v>
      </c>
      <c r="X15" s="214" t="e">
        <f>'%QQSea Adjust'!W10</f>
        <v>#REF!</v>
      </c>
      <c r="Y15" s="207" t="e">
        <f>'%QQSea Adjust'!X10</f>
        <v>#REF!</v>
      </c>
      <c r="Z15" s="50" t="e">
        <f>'%QQSea Adjust'!Y10</f>
        <v>#REF!</v>
      </c>
      <c r="AC15" s="58" t="e">
        <f>'T4'!AC15/'T4'!AC14*100-100</f>
        <v>#REF!</v>
      </c>
      <c r="AD15" s="58" t="e">
        <f>'T4'!AD15/'T4'!AD14*100-100</f>
        <v>#REF!</v>
      </c>
      <c r="AE15" s="58" t="e">
        <f>'T4'!AE15/'T4'!AE14*100-100</f>
        <v>#REF!</v>
      </c>
    </row>
    <row r="16" spans="2:32" ht="18.75" customHeight="1">
      <c r="B16" s="1"/>
      <c r="C16" s="186">
        <v>3</v>
      </c>
      <c r="D16" s="181" t="e">
        <f>'%QQSea Adjust'!C11</f>
        <v>#REF!</v>
      </c>
      <c r="E16" s="182" t="e">
        <f>'%QQSea Adjust'!D11</f>
        <v>#REF!</v>
      </c>
      <c r="F16" s="181" t="e">
        <f>'%QQSea Adjust'!E11</f>
        <v>#REF!</v>
      </c>
      <c r="G16" s="182" t="e">
        <f>'%QQSea Adjust'!F11</f>
        <v>#REF!</v>
      </c>
      <c r="H16" s="183" t="e">
        <f>'%QQSea Adjust'!G11</f>
        <v>#REF!</v>
      </c>
      <c r="I16" s="183" t="e">
        <f>'%QQSea Adjust'!H11</f>
        <v>#REF!</v>
      </c>
      <c r="J16" s="183" t="e">
        <f>'%QQSea Adjust'!I11</f>
        <v>#REF!</v>
      </c>
      <c r="K16" s="183" t="e">
        <f>'%QQSea Adjust'!J11</f>
        <v>#REF!</v>
      </c>
      <c r="L16" s="183" t="e">
        <f>'%QQSea Adjust'!K11</f>
        <v>#REF!</v>
      </c>
      <c r="M16" s="193" t="e">
        <f>'%QQSea Adjust'!L11</f>
        <v>#REF!</v>
      </c>
      <c r="N16" s="193" t="e">
        <f>'%QQSea Adjust'!M11</f>
        <v>#REF!</v>
      </c>
      <c r="O16" s="193" t="e">
        <f>'%QQSea Adjust'!N11</f>
        <v>#REF!</v>
      </c>
      <c r="P16" s="193" t="e">
        <f>'%QQSea Adjust'!O11</f>
        <v>#REF!</v>
      </c>
      <c r="Q16" s="193" t="e">
        <f>'%QQSea Adjust'!P11</f>
        <v>#REF!</v>
      </c>
      <c r="R16" s="193" t="e">
        <f>'%QQSea Adjust'!Q11</f>
        <v>#REF!</v>
      </c>
      <c r="S16" s="193" t="e">
        <f>'%QQSea Adjust'!R11</f>
        <v>#REF!</v>
      </c>
      <c r="T16" s="193" t="e">
        <f>'%QQSea Adjust'!S11</f>
        <v>#REF!</v>
      </c>
      <c r="U16" s="193" t="e">
        <f>'%QQSea Adjust'!T11</f>
        <v>#REF!</v>
      </c>
      <c r="V16" s="193" t="e">
        <f>'%QQSea Adjust'!U11</f>
        <v>#REF!</v>
      </c>
      <c r="W16" s="193" t="e">
        <f>'%QQSea Adjust'!V11</f>
        <v>#REF!</v>
      </c>
      <c r="X16" s="214" t="e">
        <f>'%QQSea Adjust'!W11</f>
        <v>#REF!</v>
      </c>
      <c r="Y16" s="207" t="e">
        <f>'%QQSea Adjust'!X11</f>
        <v>#REF!</v>
      </c>
      <c r="Z16" s="50" t="e">
        <f>'%QQSea Adjust'!Y11</f>
        <v>#REF!</v>
      </c>
      <c r="AC16" s="58" t="e">
        <f>'T4'!AC16/'T4'!AC15*100-100</f>
        <v>#REF!</v>
      </c>
      <c r="AD16" s="58" t="e">
        <f>'T4'!AD16/'T4'!AD15*100-100</f>
        <v>#REF!</v>
      </c>
      <c r="AE16" s="58" t="e">
        <f>'T4'!AE16/'T4'!AE15*100-100</f>
        <v>#REF!</v>
      </c>
    </row>
    <row r="17" spans="2:31" ht="18.75" customHeight="1">
      <c r="B17" s="1"/>
      <c r="C17" s="186">
        <v>4</v>
      </c>
      <c r="D17" s="181" t="e">
        <f>'%QQSea Adjust'!C12</f>
        <v>#REF!</v>
      </c>
      <c r="E17" s="182" t="e">
        <f>'%QQSea Adjust'!D12</f>
        <v>#REF!</v>
      </c>
      <c r="F17" s="181" t="e">
        <f>'%QQSea Adjust'!E12</f>
        <v>#REF!</v>
      </c>
      <c r="G17" s="182" t="e">
        <f>'%QQSea Adjust'!F12</f>
        <v>#REF!</v>
      </c>
      <c r="H17" s="183" t="e">
        <f>'%QQSea Adjust'!G12</f>
        <v>#REF!</v>
      </c>
      <c r="I17" s="183" t="e">
        <f>'%QQSea Adjust'!H12</f>
        <v>#REF!</v>
      </c>
      <c r="J17" s="183" t="e">
        <f>'%QQSea Adjust'!I12</f>
        <v>#REF!</v>
      </c>
      <c r="K17" s="183" t="e">
        <f>'%QQSea Adjust'!J12</f>
        <v>#REF!</v>
      </c>
      <c r="L17" s="183" t="e">
        <f>'%QQSea Adjust'!K12</f>
        <v>#REF!</v>
      </c>
      <c r="M17" s="193" t="e">
        <f>'%QQSea Adjust'!L12</f>
        <v>#REF!</v>
      </c>
      <c r="N17" s="193" t="e">
        <f>'%QQSea Adjust'!M12</f>
        <v>#REF!</v>
      </c>
      <c r="O17" s="193" t="e">
        <f>'%QQSea Adjust'!N12</f>
        <v>#REF!</v>
      </c>
      <c r="P17" s="193" t="e">
        <f>'%QQSea Adjust'!O12</f>
        <v>#REF!</v>
      </c>
      <c r="Q17" s="193" t="e">
        <f>'%QQSea Adjust'!P12</f>
        <v>#REF!</v>
      </c>
      <c r="R17" s="193" t="e">
        <f>'%QQSea Adjust'!Q12</f>
        <v>#REF!</v>
      </c>
      <c r="S17" s="193" t="e">
        <f>'%QQSea Adjust'!R12</f>
        <v>#REF!</v>
      </c>
      <c r="T17" s="193" t="e">
        <f>'%QQSea Adjust'!S12</f>
        <v>#REF!</v>
      </c>
      <c r="U17" s="193" t="e">
        <f>'%QQSea Adjust'!T12</f>
        <v>#REF!</v>
      </c>
      <c r="V17" s="193" t="e">
        <f>'%QQSea Adjust'!U12</f>
        <v>#REF!</v>
      </c>
      <c r="W17" s="193" t="e">
        <f>'%QQSea Adjust'!V12</f>
        <v>#REF!</v>
      </c>
      <c r="X17" s="214" t="e">
        <f>'%QQSea Adjust'!W12</f>
        <v>#REF!</v>
      </c>
      <c r="Y17" s="207" t="e">
        <f>'%QQSea Adjust'!X12</f>
        <v>#REF!</v>
      </c>
      <c r="Z17" s="50" t="e">
        <f>'%QQSea Adjust'!Y12</f>
        <v>#REF!</v>
      </c>
      <c r="AC17" s="58" t="e">
        <f>'T4'!AC17/'T4'!AC16*100-100</f>
        <v>#REF!</v>
      </c>
      <c r="AD17" s="58" t="e">
        <f>'T4'!AD17/'T4'!AD16*100-100</f>
        <v>#REF!</v>
      </c>
      <c r="AE17" s="58" t="e">
        <f>'T4'!AE17/'T4'!AE16*100-100</f>
        <v>#REF!</v>
      </c>
    </row>
    <row r="18" spans="2:31" ht="30" customHeight="1">
      <c r="B18" s="1">
        <v>2008</v>
      </c>
      <c r="C18" s="186">
        <v>1</v>
      </c>
      <c r="D18" s="181" t="e">
        <f>'%QQSea Adjust'!C13</f>
        <v>#REF!</v>
      </c>
      <c r="E18" s="182" t="e">
        <f>'%QQSea Adjust'!D13</f>
        <v>#REF!</v>
      </c>
      <c r="F18" s="181" t="e">
        <f>'%QQSea Adjust'!E13</f>
        <v>#REF!</v>
      </c>
      <c r="G18" s="182" t="e">
        <f>'%QQSea Adjust'!F13</f>
        <v>#REF!</v>
      </c>
      <c r="H18" s="183" t="e">
        <f>'%QQSea Adjust'!G13</f>
        <v>#REF!</v>
      </c>
      <c r="I18" s="183" t="e">
        <f>'%QQSea Adjust'!H13</f>
        <v>#REF!</v>
      </c>
      <c r="J18" s="183" t="e">
        <f>'%QQSea Adjust'!I13</f>
        <v>#REF!</v>
      </c>
      <c r="K18" s="183" t="e">
        <f>'%QQSea Adjust'!J13</f>
        <v>#REF!</v>
      </c>
      <c r="L18" s="183" t="e">
        <f>'%QQSea Adjust'!K13</f>
        <v>#REF!</v>
      </c>
      <c r="M18" s="193" t="e">
        <f>'%QQSea Adjust'!L13</f>
        <v>#REF!</v>
      </c>
      <c r="N18" s="193" t="e">
        <f>'%QQSea Adjust'!M13</f>
        <v>#REF!</v>
      </c>
      <c r="O18" s="193" t="e">
        <f>'%QQSea Adjust'!N13</f>
        <v>#REF!</v>
      </c>
      <c r="P18" s="193" t="e">
        <f>'%QQSea Adjust'!O13</f>
        <v>#REF!</v>
      </c>
      <c r="Q18" s="193" t="e">
        <f>'%QQSea Adjust'!P13</f>
        <v>#REF!</v>
      </c>
      <c r="R18" s="193" t="e">
        <f>'%QQSea Adjust'!Q13</f>
        <v>#REF!</v>
      </c>
      <c r="S18" s="193" t="e">
        <f>'%QQSea Adjust'!R13</f>
        <v>#REF!</v>
      </c>
      <c r="T18" s="193" t="e">
        <f>'%QQSea Adjust'!S13</f>
        <v>#REF!</v>
      </c>
      <c r="U18" s="193" t="e">
        <f>'%QQSea Adjust'!T13</f>
        <v>#REF!</v>
      </c>
      <c r="V18" s="193" t="e">
        <f>'%QQSea Adjust'!U13</f>
        <v>#REF!</v>
      </c>
      <c r="W18" s="193" t="e">
        <f>'%QQSea Adjust'!V13</f>
        <v>#REF!</v>
      </c>
      <c r="X18" s="214" t="e">
        <f>'%QQSea Adjust'!W13</f>
        <v>#REF!</v>
      </c>
      <c r="Y18" s="207" t="e">
        <f>'%QQSea Adjust'!X13</f>
        <v>#REF!</v>
      </c>
      <c r="Z18" s="50" t="e">
        <f>'%QQSea Adjust'!Y13</f>
        <v>#REF!</v>
      </c>
      <c r="AC18" s="58" t="e">
        <f>'T4'!AC18/'T4'!AC17*100-100</f>
        <v>#REF!</v>
      </c>
      <c r="AD18" s="58" t="e">
        <f>'T4'!AD18/'T4'!AD17*100-100</f>
        <v>#REF!</v>
      </c>
      <c r="AE18" s="58" t="e">
        <f>'T4'!AE18/'T4'!AE17*100-100</f>
        <v>#REF!</v>
      </c>
    </row>
    <row r="19" spans="2:31" ht="18.75" customHeight="1">
      <c r="B19" s="1"/>
      <c r="C19" s="186">
        <v>2</v>
      </c>
      <c r="D19" s="181" t="e">
        <f>'%QQSea Adjust'!C14</f>
        <v>#REF!</v>
      </c>
      <c r="E19" s="182" t="e">
        <f>'%QQSea Adjust'!D14</f>
        <v>#REF!</v>
      </c>
      <c r="F19" s="181" t="e">
        <f>'%QQSea Adjust'!E14</f>
        <v>#REF!</v>
      </c>
      <c r="G19" s="182" t="e">
        <f>'%QQSea Adjust'!F14</f>
        <v>#REF!</v>
      </c>
      <c r="H19" s="183" t="e">
        <f>'%QQSea Adjust'!G14</f>
        <v>#REF!</v>
      </c>
      <c r="I19" s="183" t="e">
        <f>'%QQSea Adjust'!H14</f>
        <v>#REF!</v>
      </c>
      <c r="J19" s="183" t="e">
        <f>'%QQSea Adjust'!I14</f>
        <v>#REF!</v>
      </c>
      <c r="K19" s="183" t="e">
        <f>'%QQSea Adjust'!J14</f>
        <v>#REF!</v>
      </c>
      <c r="L19" s="183" t="e">
        <f>'%QQSea Adjust'!K14</f>
        <v>#REF!</v>
      </c>
      <c r="M19" s="193" t="e">
        <f>'%QQSea Adjust'!L14</f>
        <v>#REF!</v>
      </c>
      <c r="N19" s="193" t="e">
        <f>'%QQSea Adjust'!M14</f>
        <v>#REF!</v>
      </c>
      <c r="O19" s="193" t="e">
        <f>'%QQSea Adjust'!N14</f>
        <v>#REF!</v>
      </c>
      <c r="P19" s="193" t="e">
        <f>'%QQSea Adjust'!O14</f>
        <v>#REF!</v>
      </c>
      <c r="Q19" s="193" t="e">
        <f>'%QQSea Adjust'!P14</f>
        <v>#REF!</v>
      </c>
      <c r="R19" s="193" t="e">
        <f>'%QQSea Adjust'!Q14</f>
        <v>#REF!</v>
      </c>
      <c r="S19" s="193" t="e">
        <f>'%QQSea Adjust'!R14</f>
        <v>#REF!</v>
      </c>
      <c r="T19" s="193" t="e">
        <f>'%QQSea Adjust'!S14</f>
        <v>#REF!</v>
      </c>
      <c r="U19" s="193" t="e">
        <f>'%QQSea Adjust'!T14</f>
        <v>#REF!</v>
      </c>
      <c r="V19" s="193" t="e">
        <f>'%QQSea Adjust'!U14</f>
        <v>#REF!</v>
      </c>
      <c r="W19" s="193" t="e">
        <f>'%QQSea Adjust'!V14</f>
        <v>#REF!</v>
      </c>
      <c r="X19" s="214" t="e">
        <f>'%QQSea Adjust'!W14</f>
        <v>#REF!</v>
      </c>
      <c r="Y19" s="207" t="e">
        <f>'%QQSea Adjust'!X14</f>
        <v>#REF!</v>
      </c>
      <c r="Z19" s="50" t="e">
        <f>'%QQSea Adjust'!Y14</f>
        <v>#REF!</v>
      </c>
      <c r="AC19" s="58" t="e">
        <f>'T4'!AC19/'T4'!AC18*100-100</f>
        <v>#REF!</v>
      </c>
      <c r="AD19" s="58" t="e">
        <f>'T4'!AD19/'T4'!AD18*100-100</f>
        <v>#REF!</v>
      </c>
      <c r="AE19" s="58" t="e">
        <f>'T4'!AE19/'T4'!AE18*100-100</f>
        <v>#REF!</v>
      </c>
    </row>
    <row r="20" spans="2:31" ht="18.75" customHeight="1">
      <c r="B20" s="1"/>
      <c r="C20" s="186">
        <v>3</v>
      </c>
      <c r="D20" s="181" t="e">
        <f>'%QQSea Adjust'!C15</f>
        <v>#REF!</v>
      </c>
      <c r="E20" s="182" t="e">
        <f>'%QQSea Adjust'!D15</f>
        <v>#REF!</v>
      </c>
      <c r="F20" s="181" t="e">
        <f>'%QQSea Adjust'!E15</f>
        <v>#REF!</v>
      </c>
      <c r="G20" s="182" t="e">
        <f>'%QQSea Adjust'!F15</f>
        <v>#REF!</v>
      </c>
      <c r="H20" s="183" t="e">
        <f>'%QQSea Adjust'!G15</f>
        <v>#REF!</v>
      </c>
      <c r="I20" s="183" t="e">
        <f>'%QQSea Adjust'!H15</f>
        <v>#REF!</v>
      </c>
      <c r="J20" s="183" t="e">
        <f>'%QQSea Adjust'!I15</f>
        <v>#REF!</v>
      </c>
      <c r="K20" s="183" t="e">
        <f>'%QQSea Adjust'!J15</f>
        <v>#REF!</v>
      </c>
      <c r="L20" s="183" t="e">
        <f>'%QQSea Adjust'!K15</f>
        <v>#REF!</v>
      </c>
      <c r="M20" s="193" t="e">
        <f>'%QQSea Adjust'!L15</f>
        <v>#REF!</v>
      </c>
      <c r="N20" s="193" t="e">
        <f>'%QQSea Adjust'!M15</f>
        <v>#REF!</v>
      </c>
      <c r="O20" s="193" t="e">
        <f>'%QQSea Adjust'!N15</f>
        <v>#REF!</v>
      </c>
      <c r="P20" s="193" t="e">
        <f>'%QQSea Adjust'!O15</f>
        <v>#REF!</v>
      </c>
      <c r="Q20" s="193" t="e">
        <f>'%QQSea Adjust'!P15</f>
        <v>#REF!</v>
      </c>
      <c r="R20" s="193" t="e">
        <f>'%QQSea Adjust'!Q15</f>
        <v>#REF!</v>
      </c>
      <c r="S20" s="193" t="e">
        <f>'%QQSea Adjust'!R15</f>
        <v>#REF!</v>
      </c>
      <c r="T20" s="193" t="e">
        <f>'%QQSea Adjust'!S15</f>
        <v>#REF!</v>
      </c>
      <c r="U20" s="193" t="e">
        <f>'%QQSea Adjust'!T15</f>
        <v>#REF!</v>
      </c>
      <c r="V20" s="193" t="e">
        <f>'%QQSea Adjust'!U15</f>
        <v>#REF!</v>
      </c>
      <c r="W20" s="193" t="e">
        <f>'%QQSea Adjust'!V15</f>
        <v>#REF!</v>
      </c>
      <c r="X20" s="214" t="e">
        <f>'%QQSea Adjust'!W15</f>
        <v>#REF!</v>
      </c>
      <c r="Y20" s="207" t="e">
        <f>'%QQSea Adjust'!X15</f>
        <v>#REF!</v>
      </c>
      <c r="Z20" s="50" t="e">
        <f>'%QQSea Adjust'!Y15</f>
        <v>#REF!</v>
      </c>
      <c r="AC20" s="58" t="e">
        <f>'T4'!AC20/'T4'!AC19*100-100</f>
        <v>#REF!</v>
      </c>
      <c r="AD20" s="58" t="e">
        <f>'T4'!AD20/'T4'!AD19*100-100</f>
        <v>#REF!</v>
      </c>
      <c r="AE20" s="58" t="e">
        <f>'T4'!AE20/'T4'!AE19*100-100</f>
        <v>#REF!</v>
      </c>
    </row>
    <row r="21" spans="2:31" ht="18.75" customHeight="1">
      <c r="B21" s="1"/>
      <c r="C21" s="186">
        <v>4</v>
      </c>
      <c r="D21" s="181" t="e">
        <f>'%QQSea Adjust'!C16</f>
        <v>#REF!</v>
      </c>
      <c r="E21" s="182" t="e">
        <f>'%QQSea Adjust'!D16</f>
        <v>#REF!</v>
      </c>
      <c r="F21" s="181" t="e">
        <f>'%QQSea Adjust'!E16</f>
        <v>#REF!</v>
      </c>
      <c r="G21" s="182" t="e">
        <f>'%QQSea Adjust'!F16</f>
        <v>#REF!</v>
      </c>
      <c r="H21" s="183" t="e">
        <f>'%QQSea Adjust'!G16</f>
        <v>#REF!</v>
      </c>
      <c r="I21" s="183" t="e">
        <f>'%QQSea Adjust'!H16</f>
        <v>#REF!</v>
      </c>
      <c r="J21" s="183" t="e">
        <f>'%QQSea Adjust'!I16</f>
        <v>#REF!</v>
      </c>
      <c r="K21" s="183" t="e">
        <f>'%QQSea Adjust'!J16</f>
        <v>#REF!</v>
      </c>
      <c r="L21" s="183" t="e">
        <f>'%QQSea Adjust'!K16</f>
        <v>#REF!</v>
      </c>
      <c r="M21" s="193" t="e">
        <f>'%QQSea Adjust'!L16</f>
        <v>#REF!</v>
      </c>
      <c r="N21" s="193" t="e">
        <f>'%QQSea Adjust'!M16</f>
        <v>#REF!</v>
      </c>
      <c r="O21" s="193" t="e">
        <f>'%QQSea Adjust'!N16</f>
        <v>#REF!</v>
      </c>
      <c r="P21" s="193" t="e">
        <f>'%QQSea Adjust'!O16</f>
        <v>#REF!</v>
      </c>
      <c r="Q21" s="193" t="e">
        <f>'%QQSea Adjust'!P16</f>
        <v>#REF!</v>
      </c>
      <c r="R21" s="193" t="e">
        <f>'%QQSea Adjust'!Q16</f>
        <v>#REF!</v>
      </c>
      <c r="S21" s="193" t="e">
        <f>'%QQSea Adjust'!R16</f>
        <v>#REF!</v>
      </c>
      <c r="T21" s="193" t="e">
        <f>'%QQSea Adjust'!S16</f>
        <v>#REF!</v>
      </c>
      <c r="U21" s="193" t="e">
        <f>'%QQSea Adjust'!T16</f>
        <v>#REF!</v>
      </c>
      <c r="V21" s="193" t="e">
        <f>'%QQSea Adjust'!U16</f>
        <v>#REF!</v>
      </c>
      <c r="W21" s="193" t="e">
        <f>'%QQSea Adjust'!V16</f>
        <v>#REF!</v>
      </c>
      <c r="X21" s="214" t="e">
        <f>'%QQSea Adjust'!W16</f>
        <v>#REF!</v>
      </c>
      <c r="Y21" s="207" t="e">
        <f>'%QQSea Adjust'!X16</f>
        <v>#REF!</v>
      </c>
      <c r="Z21" s="50" t="e">
        <f>'%QQSea Adjust'!Y16</f>
        <v>#REF!</v>
      </c>
      <c r="AC21" s="58" t="e">
        <f>'T4'!AC21/'T4'!AC20*100-100</f>
        <v>#REF!</v>
      </c>
      <c r="AD21" s="58" t="e">
        <f>'T4'!AD21/'T4'!AD20*100-100</f>
        <v>#REF!</v>
      </c>
      <c r="AE21" s="58" t="e">
        <f>'T4'!AE21/'T4'!AE20*100-100</f>
        <v>#REF!</v>
      </c>
    </row>
    <row r="22" spans="2:31" ht="30" customHeight="1">
      <c r="B22" s="1">
        <v>2009</v>
      </c>
      <c r="C22" s="186">
        <v>1</v>
      </c>
      <c r="D22" s="181" t="e">
        <f>'%QQSea Adjust'!C17</f>
        <v>#REF!</v>
      </c>
      <c r="E22" s="182" t="e">
        <f>'%QQSea Adjust'!D17</f>
        <v>#REF!</v>
      </c>
      <c r="F22" s="181" t="e">
        <f>'%QQSea Adjust'!E17</f>
        <v>#REF!</v>
      </c>
      <c r="G22" s="182" t="e">
        <f>'%QQSea Adjust'!F17</f>
        <v>#REF!</v>
      </c>
      <c r="H22" s="183" t="e">
        <f>'%QQSea Adjust'!G17</f>
        <v>#REF!</v>
      </c>
      <c r="I22" s="183" t="e">
        <f>'%QQSea Adjust'!H17</f>
        <v>#REF!</v>
      </c>
      <c r="J22" s="183" t="e">
        <f>'%QQSea Adjust'!I17</f>
        <v>#REF!</v>
      </c>
      <c r="K22" s="183" t="e">
        <f>'%QQSea Adjust'!J17</f>
        <v>#REF!</v>
      </c>
      <c r="L22" s="183" t="e">
        <f>'%QQSea Adjust'!K17</f>
        <v>#REF!</v>
      </c>
      <c r="M22" s="193" t="e">
        <f>'%QQSea Adjust'!L17</f>
        <v>#REF!</v>
      </c>
      <c r="N22" s="193" t="e">
        <f>'%QQSea Adjust'!M17</f>
        <v>#REF!</v>
      </c>
      <c r="O22" s="193" t="e">
        <f>'%QQSea Adjust'!N17</f>
        <v>#REF!</v>
      </c>
      <c r="P22" s="193" t="e">
        <f>'%QQSea Adjust'!O17</f>
        <v>#REF!</v>
      </c>
      <c r="Q22" s="193" t="e">
        <f>'%QQSea Adjust'!P17</f>
        <v>#REF!</v>
      </c>
      <c r="R22" s="193" t="e">
        <f>'%QQSea Adjust'!Q17</f>
        <v>#REF!</v>
      </c>
      <c r="S22" s="193" t="e">
        <f>'%QQSea Adjust'!R17</f>
        <v>#REF!</v>
      </c>
      <c r="T22" s="193" t="e">
        <f>'%QQSea Adjust'!S17</f>
        <v>#REF!</v>
      </c>
      <c r="U22" s="193" t="e">
        <f>'%QQSea Adjust'!T17</f>
        <v>#REF!</v>
      </c>
      <c r="V22" s="193" t="e">
        <f>'%QQSea Adjust'!U17</f>
        <v>#REF!</v>
      </c>
      <c r="W22" s="193" t="e">
        <f>'%QQSea Adjust'!V17</f>
        <v>#REF!</v>
      </c>
      <c r="X22" s="214" t="e">
        <f>'%QQSea Adjust'!W17</f>
        <v>#REF!</v>
      </c>
      <c r="Y22" s="207" t="e">
        <f>'%QQSea Adjust'!X17</f>
        <v>#REF!</v>
      </c>
      <c r="Z22" s="50" t="e">
        <f>'%QQSea Adjust'!Y17</f>
        <v>#REF!</v>
      </c>
      <c r="AC22" s="58" t="e">
        <f>'T4'!AC22/'T4'!AC21*100-100</f>
        <v>#REF!</v>
      </c>
      <c r="AD22" s="58" t="e">
        <f>'T4'!AD22/'T4'!AD21*100-100</f>
        <v>#REF!</v>
      </c>
      <c r="AE22" s="58" t="e">
        <f>'T4'!AE22/'T4'!AE21*100-100</f>
        <v>#REF!</v>
      </c>
    </row>
    <row r="23" spans="2:31" ht="18.75" customHeight="1">
      <c r="B23" s="1"/>
      <c r="C23" s="186">
        <v>2</v>
      </c>
      <c r="D23" s="181" t="e">
        <f>'%QQSea Adjust'!C18</f>
        <v>#REF!</v>
      </c>
      <c r="E23" s="182" t="e">
        <f>'%QQSea Adjust'!D18</f>
        <v>#REF!</v>
      </c>
      <c r="F23" s="181" t="e">
        <f>'%QQSea Adjust'!E18</f>
        <v>#REF!</v>
      </c>
      <c r="G23" s="182" t="e">
        <f>'%QQSea Adjust'!F18</f>
        <v>#REF!</v>
      </c>
      <c r="H23" s="183" t="e">
        <f>'%QQSea Adjust'!G18</f>
        <v>#REF!</v>
      </c>
      <c r="I23" s="183" t="e">
        <f>'%QQSea Adjust'!H18</f>
        <v>#REF!</v>
      </c>
      <c r="J23" s="183" t="e">
        <f>'%QQSea Adjust'!I18</f>
        <v>#REF!</v>
      </c>
      <c r="K23" s="183" t="e">
        <f>'%QQSea Adjust'!J18</f>
        <v>#REF!</v>
      </c>
      <c r="L23" s="183" t="e">
        <f>'%QQSea Adjust'!K18</f>
        <v>#REF!</v>
      </c>
      <c r="M23" s="193" t="e">
        <f>'%QQSea Adjust'!L18</f>
        <v>#REF!</v>
      </c>
      <c r="N23" s="193" t="e">
        <f>'%QQSea Adjust'!M18</f>
        <v>#REF!</v>
      </c>
      <c r="O23" s="193" t="e">
        <f>'%QQSea Adjust'!N18</f>
        <v>#REF!</v>
      </c>
      <c r="P23" s="193" t="e">
        <f>'%QQSea Adjust'!O18</f>
        <v>#REF!</v>
      </c>
      <c r="Q23" s="193" t="e">
        <f>'%QQSea Adjust'!P18</f>
        <v>#REF!</v>
      </c>
      <c r="R23" s="193" t="e">
        <f>'%QQSea Adjust'!Q18</f>
        <v>#REF!</v>
      </c>
      <c r="S23" s="193" t="e">
        <f>'%QQSea Adjust'!R18</f>
        <v>#REF!</v>
      </c>
      <c r="T23" s="193" t="e">
        <f>'%QQSea Adjust'!S18</f>
        <v>#REF!</v>
      </c>
      <c r="U23" s="193" t="e">
        <f>'%QQSea Adjust'!T18</f>
        <v>#REF!</v>
      </c>
      <c r="V23" s="193" t="e">
        <f>'%QQSea Adjust'!U18</f>
        <v>#REF!</v>
      </c>
      <c r="W23" s="193" t="e">
        <f>'%QQSea Adjust'!V18</f>
        <v>#REF!</v>
      </c>
      <c r="X23" s="214" t="e">
        <f>'%QQSea Adjust'!W18</f>
        <v>#REF!</v>
      </c>
      <c r="Y23" s="207" t="e">
        <f>'%QQSea Adjust'!X18</f>
        <v>#REF!</v>
      </c>
      <c r="Z23" s="50" t="e">
        <f>'%QQSea Adjust'!Y18</f>
        <v>#REF!</v>
      </c>
      <c r="AC23" s="58" t="e">
        <f>'T4'!AC23/'T4'!AC22*100-100</f>
        <v>#REF!</v>
      </c>
      <c r="AD23" s="58" t="e">
        <f>'T4'!AD23/'T4'!AD22*100-100</f>
        <v>#REF!</v>
      </c>
      <c r="AE23" s="58" t="e">
        <f>'T4'!AE23/'T4'!AE22*100-100</f>
        <v>#REF!</v>
      </c>
    </row>
    <row r="24" spans="2:31" ht="18.75" customHeight="1">
      <c r="B24" s="1"/>
      <c r="C24" s="186">
        <v>3</v>
      </c>
      <c r="D24" s="181" t="e">
        <f>'%QQSea Adjust'!C19</f>
        <v>#REF!</v>
      </c>
      <c r="E24" s="182" t="e">
        <f>'%QQSea Adjust'!D19</f>
        <v>#REF!</v>
      </c>
      <c r="F24" s="181" t="e">
        <f>'%QQSea Adjust'!E19</f>
        <v>#REF!</v>
      </c>
      <c r="G24" s="182" t="e">
        <f>'%QQSea Adjust'!F19</f>
        <v>#REF!</v>
      </c>
      <c r="H24" s="183" t="e">
        <f>'%QQSea Adjust'!G19</f>
        <v>#REF!</v>
      </c>
      <c r="I24" s="183" t="e">
        <f>'%QQSea Adjust'!H19</f>
        <v>#REF!</v>
      </c>
      <c r="J24" s="183" t="e">
        <f>'%QQSea Adjust'!I19</f>
        <v>#REF!</v>
      </c>
      <c r="K24" s="183" t="e">
        <f>'%QQSea Adjust'!J19</f>
        <v>#REF!</v>
      </c>
      <c r="L24" s="183" t="e">
        <f>'%QQSea Adjust'!K19</f>
        <v>#REF!</v>
      </c>
      <c r="M24" s="193" t="e">
        <f>'%QQSea Adjust'!L19</f>
        <v>#REF!</v>
      </c>
      <c r="N24" s="193" t="e">
        <f>'%QQSea Adjust'!M19</f>
        <v>#REF!</v>
      </c>
      <c r="O24" s="193" t="e">
        <f>'%QQSea Adjust'!N19</f>
        <v>#REF!</v>
      </c>
      <c r="P24" s="193" t="e">
        <f>'%QQSea Adjust'!O19</f>
        <v>#REF!</v>
      </c>
      <c r="Q24" s="193" t="e">
        <f>'%QQSea Adjust'!P19</f>
        <v>#REF!</v>
      </c>
      <c r="R24" s="193" t="e">
        <f>'%QQSea Adjust'!Q19</f>
        <v>#REF!</v>
      </c>
      <c r="S24" s="193" t="e">
        <f>'%QQSea Adjust'!R19</f>
        <v>#REF!</v>
      </c>
      <c r="T24" s="193" t="e">
        <f>'%QQSea Adjust'!S19</f>
        <v>#REF!</v>
      </c>
      <c r="U24" s="193" t="e">
        <f>'%QQSea Adjust'!T19</f>
        <v>#REF!</v>
      </c>
      <c r="V24" s="193" t="e">
        <f>'%QQSea Adjust'!U19</f>
        <v>#REF!</v>
      </c>
      <c r="W24" s="193" t="e">
        <f>'%QQSea Adjust'!V19</f>
        <v>#REF!</v>
      </c>
      <c r="X24" s="214" t="e">
        <f>'%QQSea Adjust'!W19</f>
        <v>#REF!</v>
      </c>
      <c r="Y24" s="207" t="e">
        <f>'%QQSea Adjust'!X19</f>
        <v>#REF!</v>
      </c>
      <c r="Z24" s="50" t="e">
        <f>'%QQSea Adjust'!Y19</f>
        <v>#REF!</v>
      </c>
      <c r="AC24" s="58" t="e">
        <f>'T4'!AC24/'T4'!AC23*100-100</f>
        <v>#REF!</v>
      </c>
      <c r="AD24" s="58" t="e">
        <f>'T4'!AD24/'T4'!AD23*100-100</f>
        <v>#REF!</v>
      </c>
      <c r="AE24" s="58" t="e">
        <f>'T4'!AE24/'T4'!AE23*100-100</f>
        <v>#REF!</v>
      </c>
    </row>
    <row r="25" spans="2:31" ht="18.75" customHeight="1">
      <c r="B25" s="1"/>
      <c r="C25" s="186">
        <v>4</v>
      </c>
      <c r="D25" s="181" t="e">
        <f>'%QQSea Adjust'!C20</f>
        <v>#REF!</v>
      </c>
      <c r="E25" s="182" t="e">
        <f>'%QQSea Adjust'!D20</f>
        <v>#REF!</v>
      </c>
      <c r="F25" s="181" t="e">
        <f>'%QQSea Adjust'!E20</f>
        <v>#REF!</v>
      </c>
      <c r="G25" s="182" t="e">
        <f>'%QQSea Adjust'!F20</f>
        <v>#REF!</v>
      </c>
      <c r="H25" s="183" t="e">
        <f>'%QQSea Adjust'!G20</f>
        <v>#REF!</v>
      </c>
      <c r="I25" s="183" t="e">
        <f>'%QQSea Adjust'!H20</f>
        <v>#REF!</v>
      </c>
      <c r="J25" s="183" t="e">
        <f>'%QQSea Adjust'!I20</f>
        <v>#REF!</v>
      </c>
      <c r="K25" s="183" t="e">
        <f>'%QQSea Adjust'!J20</f>
        <v>#REF!</v>
      </c>
      <c r="L25" s="183" t="e">
        <f>'%QQSea Adjust'!K20</f>
        <v>#REF!</v>
      </c>
      <c r="M25" s="193" t="e">
        <f>'%QQSea Adjust'!L20</f>
        <v>#REF!</v>
      </c>
      <c r="N25" s="193" t="e">
        <f>'%QQSea Adjust'!M20</f>
        <v>#REF!</v>
      </c>
      <c r="O25" s="193" t="e">
        <f>'%QQSea Adjust'!N20</f>
        <v>#REF!</v>
      </c>
      <c r="P25" s="193" t="e">
        <f>'%QQSea Adjust'!O20</f>
        <v>#REF!</v>
      </c>
      <c r="Q25" s="193" t="e">
        <f>'%QQSea Adjust'!P20</f>
        <v>#REF!</v>
      </c>
      <c r="R25" s="193" t="e">
        <f>'%QQSea Adjust'!Q20</f>
        <v>#REF!</v>
      </c>
      <c r="S25" s="193" t="e">
        <f>'%QQSea Adjust'!R20</f>
        <v>#REF!</v>
      </c>
      <c r="T25" s="193" t="e">
        <f>'%QQSea Adjust'!S20</f>
        <v>#REF!</v>
      </c>
      <c r="U25" s="193" t="e">
        <f>'%QQSea Adjust'!T20</f>
        <v>#REF!</v>
      </c>
      <c r="V25" s="193" t="e">
        <f>'%QQSea Adjust'!U20</f>
        <v>#REF!</v>
      </c>
      <c r="W25" s="193" t="e">
        <f>'%QQSea Adjust'!V20</f>
        <v>#REF!</v>
      </c>
      <c r="X25" s="214" t="e">
        <f>'%QQSea Adjust'!W20</f>
        <v>#REF!</v>
      </c>
      <c r="Y25" s="207" t="e">
        <f>'%QQSea Adjust'!X20</f>
        <v>#REF!</v>
      </c>
      <c r="Z25" s="50" t="e">
        <f>'%QQSea Adjust'!Y20</f>
        <v>#REF!</v>
      </c>
      <c r="AC25" s="58" t="e">
        <f>'T4'!AC25/'T4'!AC24*100-100</f>
        <v>#REF!</v>
      </c>
      <c r="AD25" s="58" t="e">
        <f>'T4'!AD25/'T4'!AD24*100-100</f>
        <v>#REF!</v>
      </c>
      <c r="AE25" s="58" t="e">
        <f>'T4'!AE25/'T4'!AE24*100-100</f>
        <v>#REF!</v>
      </c>
    </row>
    <row r="26" spans="2:31" ht="30" customHeight="1">
      <c r="B26" s="1">
        <v>2010</v>
      </c>
      <c r="C26" s="186">
        <v>1</v>
      </c>
      <c r="D26" s="181" t="e">
        <f>'%QQSea Adjust'!C21</f>
        <v>#REF!</v>
      </c>
      <c r="E26" s="182" t="e">
        <f>'%QQSea Adjust'!D21</f>
        <v>#REF!</v>
      </c>
      <c r="F26" s="181" t="e">
        <f>'%QQSea Adjust'!E21</f>
        <v>#REF!</v>
      </c>
      <c r="G26" s="182" t="e">
        <f>'%QQSea Adjust'!F21</f>
        <v>#REF!</v>
      </c>
      <c r="H26" s="183" t="e">
        <f>'%QQSea Adjust'!G21</f>
        <v>#REF!</v>
      </c>
      <c r="I26" s="183" t="e">
        <f>'%QQSea Adjust'!H21</f>
        <v>#REF!</v>
      </c>
      <c r="J26" s="183" t="e">
        <f>'%QQSea Adjust'!I21</f>
        <v>#REF!</v>
      </c>
      <c r="K26" s="183" t="e">
        <f>'%QQSea Adjust'!J21</f>
        <v>#REF!</v>
      </c>
      <c r="L26" s="183" t="e">
        <f>'%QQSea Adjust'!K21</f>
        <v>#REF!</v>
      </c>
      <c r="M26" s="193" t="e">
        <f>'%QQSea Adjust'!L21</f>
        <v>#REF!</v>
      </c>
      <c r="N26" s="193" t="e">
        <f>'%QQSea Adjust'!M21</f>
        <v>#REF!</v>
      </c>
      <c r="O26" s="193" t="e">
        <f>'%QQSea Adjust'!N21</f>
        <v>#REF!</v>
      </c>
      <c r="P26" s="193" t="e">
        <f>'%QQSea Adjust'!O21</f>
        <v>#REF!</v>
      </c>
      <c r="Q26" s="193" t="e">
        <f>'%QQSea Adjust'!P21</f>
        <v>#REF!</v>
      </c>
      <c r="R26" s="193" t="e">
        <f>'%QQSea Adjust'!Q21</f>
        <v>#REF!</v>
      </c>
      <c r="S26" s="193" t="e">
        <f>'%QQSea Adjust'!R21</f>
        <v>#REF!</v>
      </c>
      <c r="T26" s="193" t="e">
        <f>'%QQSea Adjust'!S21</f>
        <v>#REF!</v>
      </c>
      <c r="U26" s="193" t="e">
        <f>'%QQSea Adjust'!T21</f>
        <v>#REF!</v>
      </c>
      <c r="V26" s="193" t="e">
        <f>'%QQSea Adjust'!U21</f>
        <v>#REF!</v>
      </c>
      <c r="W26" s="193" t="e">
        <f>'%QQSea Adjust'!V21</f>
        <v>#REF!</v>
      </c>
      <c r="X26" s="214" t="e">
        <f>'%QQSea Adjust'!W21</f>
        <v>#REF!</v>
      </c>
      <c r="Y26" s="207" t="e">
        <f>'%QQSea Adjust'!X21</f>
        <v>#REF!</v>
      </c>
      <c r="Z26" s="50" t="e">
        <f>'%QQSea Adjust'!Y21</f>
        <v>#REF!</v>
      </c>
      <c r="AC26" s="58" t="e">
        <f>'T4'!AC26/'T4'!AC25*100-100</f>
        <v>#REF!</v>
      </c>
      <c r="AD26" s="58" t="e">
        <f>'T4'!AD26/'T4'!AD25*100-100</f>
        <v>#REF!</v>
      </c>
      <c r="AE26" s="58" t="e">
        <f>'T4'!AE26/'T4'!AE25*100-100</f>
        <v>#REF!</v>
      </c>
    </row>
    <row r="27" spans="2:31" ht="18.75" customHeight="1">
      <c r="B27" s="1"/>
      <c r="C27" s="186">
        <v>2</v>
      </c>
      <c r="D27" s="181" t="e">
        <f>'%QQSea Adjust'!C22</f>
        <v>#REF!</v>
      </c>
      <c r="E27" s="182" t="e">
        <f>'%QQSea Adjust'!D22</f>
        <v>#REF!</v>
      </c>
      <c r="F27" s="181" t="e">
        <f>'%QQSea Adjust'!E22</f>
        <v>#REF!</v>
      </c>
      <c r="G27" s="182" t="e">
        <f>'%QQSea Adjust'!F22</f>
        <v>#REF!</v>
      </c>
      <c r="H27" s="183" t="e">
        <f>'%QQSea Adjust'!G22</f>
        <v>#REF!</v>
      </c>
      <c r="I27" s="183" t="e">
        <f>'%QQSea Adjust'!H22</f>
        <v>#REF!</v>
      </c>
      <c r="J27" s="183" t="e">
        <f>'%QQSea Adjust'!I22</f>
        <v>#REF!</v>
      </c>
      <c r="K27" s="183" t="e">
        <f>'%QQSea Adjust'!J22</f>
        <v>#REF!</v>
      </c>
      <c r="L27" s="183" t="e">
        <f>'%QQSea Adjust'!K22</f>
        <v>#REF!</v>
      </c>
      <c r="M27" s="193" t="e">
        <f>'%QQSea Adjust'!L22</f>
        <v>#REF!</v>
      </c>
      <c r="N27" s="193" t="e">
        <f>'%QQSea Adjust'!M22</f>
        <v>#REF!</v>
      </c>
      <c r="O27" s="193" t="e">
        <f>'%QQSea Adjust'!N22</f>
        <v>#REF!</v>
      </c>
      <c r="P27" s="193" t="e">
        <f>'%QQSea Adjust'!O22</f>
        <v>#REF!</v>
      </c>
      <c r="Q27" s="193" t="e">
        <f>'%QQSea Adjust'!P22</f>
        <v>#REF!</v>
      </c>
      <c r="R27" s="193" t="e">
        <f>'%QQSea Adjust'!Q22</f>
        <v>#REF!</v>
      </c>
      <c r="S27" s="193" t="e">
        <f>'%QQSea Adjust'!R22</f>
        <v>#REF!</v>
      </c>
      <c r="T27" s="193" t="e">
        <f>'%QQSea Adjust'!S22</f>
        <v>#REF!</v>
      </c>
      <c r="U27" s="193" t="e">
        <f>'%QQSea Adjust'!T22</f>
        <v>#REF!</v>
      </c>
      <c r="V27" s="193" t="e">
        <f>'%QQSea Adjust'!U22</f>
        <v>#REF!</v>
      </c>
      <c r="W27" s="193" t="e">
        <f>'%QQSea Adjust'!V22</f>
        <v>#REF!</v>
      </c>
      <c r="X27" s="214" t="e">
        <f>'%QQSea Adjust'!W22</f>
        <v>#REF!</v>
      </c>
      <c r="Y27" s="207" t="e">
        <f>'%QQSea Adjust'!X22</f>
        <v>#REF!</v>
      </c>
      <c r="Z27" s="50" t="e">
        <f>'%QQSea Adjust'!Y22</f>
        <v>#REF!</v>
      </c>
      <c r="AC27" s="58" t="e">
        <f>'T4'!AC27/'T4'!AC26*100-100</f>
        <v>#REF!</v>
      </c>
      <c r="AD27" s="58" t="e">
        <f>'T4'!AD27/'T4'!AD26*100-100</f>
        <v>#REF!</v>
      </c>
      <c r="AE27" s="58" t="e">
        <f>'T4'!AE27/'T4'!AE26*100-100</f>
        <v>#REF!</v>
      </c>
    </row>
    <row r="28" spans="2:31" ht="18.75" customHeight="1">
      <c r="B28" s="1"/>
      <c r="C28" s="186">
        <v>3</v>
      </c>
      <c r="D28" s="181" t="e">
        <f>'%QQSea Adjust'!C23</f>
        <v>#REF!</v>
      </c>
      <c r="E28" s="182" t="e">
        <f>'%QQSea Adjust'!D23</f>
        <v>#REF!</v>
      </c>
      <c r="F28" s="181" t="e">
        <f>'%QQSea Adjust'!E23</f>
        <v>#REF!</v>
      </c>
      <c r="G28" s="182" t="e">
        <f>'%QQSea Adjust'!F23</f>
        <v>#REF!</v>
      </c>
      <c r="H28" s="183" t="e">
        <f>'%QQSea Adjust'!G23</f>
        <v>#REF!</v>
      </c>
      <c r="I28" s="183" t="e">
        <f>'%QQSea Adjust'!H23</f>
        <v>#REF!</v>
      </c>
      <c r="J28" s="183" t="e">
        <f>'%QQSea Adjust'!I23</f>
        <v>#REF!</v>
      </c>
      <c r="K28" s="183" t="e">
        <f>'%QQSea Adjust'!J23</f>
        <v>#REF!</v>
      </c>
      <c r="L28" s="183" t="e">
        <f>'%QQSea Adjust'!K23</f>
        <v>#REF!</v>
      </c>
      <c r="M28" s="193" t="e">
        <f>'%QQSea Adjust'!L23</f>
        <v>#REF!</v>
      </c>
      <c r="N28" s="193" t="e">
        <f>'%QQSea Adjust'!M23</f>
        <v>#REF!</v>
      </c>
      <c r="O28" s="193" t="e">
        <f>'%QQSea Adjust'!N23</f>
        <v>#REF!</v>
      </c>
      <c r="P28" s="193" t="e">
        <f>'%QQSea Adjust'!O23</f>
        <v>#REF!</v>
      </c>
      <c r="Q28" s="193" t="e">
        <f>'%QQSea Adjust'!P23</f>
        <v>#REF!</v>
      </c>
      <c r="R28" s="193" t="e">
        <f>'%QQSea Adjust'!Q23</f>
        <v>#REF!</v>
      </c>
      <c r="S28" s="193" t="e">
        <f>'%QQSea Adjust'!R23</f>
        <v>#REF!</v>
      </c>
      <c r="T28" s="193" t="e">
        <f>'%QQSea Adjust'!S23</f>
        <v>#REF!</v>
      </c>
      <c r="U28" s="193" t="e">
        <f>'%QQSea Adjust'!T23</f>
        <v>#REF!</v>
      </c>
      <c r="V28" s="193" t="e">
        <f>'%QQSea Adjust'!U23</f>
        <v>#REF!</v>
      </c>
      <c r="W28" s="193" t="e">
        <f>'%QQSea Adjust'!V23</f>
        <v>#REF!</v>
      </c>
      <c r="X28" s="214" t="e">
        <f>'%QQSea Adjust'!W23</f>
        <v>#REF!</v>
      </c>
      <c r="Y28" s="207" t="e">
        <f>'%QQSea Adjust'!X23</f>
        <v>#REF!</v>
      </c>
      <c r="Z28" s="50" t="e">
        <f>'%QQSea Adjust'!Y23</f>
        <v>#REF!</v>
      </c>
      <c r="AC28" s="58" t="e">
        <f>'T4'!AC28/'T4'!AC27*100-100</f>
        <v>#REF!</v>
      </c>
      <c r="AD28" s="58" t="e">
        <f>'T4'!AD28/'T4'!AD27*100-100</f>
        <v>#REF!</v>
      </c>
      <c r="AE28" s="58" t="e">
        <f>'T4'!AE28/'T4'!AE27*100-100</f>
        <v>#REF!</v>
      </c>
    </row>
    <row r="29" spans="2:31" ht="18.75" customHeight="1">
      <c r="B29" s="1"/>
      <c r="C29" s="186">
        <v>4</v>
      </c>
      <c r="D29" s="181" t="e">
        <f>'%QQSea Adjust'!C24</f>
        <v>#REF!</v>
      </c>
      <c r="E29" s="182" t="e">
        <f>'%QQSea Adjust'!D24</f>
        <v>#REF!</v>
      </c>
      <c r="F29" s="181" t="e">
        <f>'%QQSea Adjust'!E24</f>
        <v>#REF!</v>
      </c>
      <c r="G29" s="182" t="e">
        <f>'%QQSea Adjust'!F24</f>
        <v>#REF!</v>
      </c>
      <c r="H29" s="183" t="e">
        <f>'%QQSea Adjust'!G24</f>
        <v>#REF!</v>
      </c>
      <c r="I29" s="183" t="e">
        <f>'%QQSea Adjust'!H24</f>
        <v>#REF!</v>
      </c>
      <c r="J29" s="183" t="e">
        <f>'%QQSea Adjust'!I24</f>
        <v>#REF!</v>
      </c>
      <c r="K29" s="183" t="e">
        <f>'%QQSea Adjust'!J24</f>
        <v>#REF!</v>
      </c>
      <c r="L29" s="183" t="e">
        <f>'%QQSea Adjust'!K24</f>
        <v>#REF!</v>
      </c>
      <c r="M29" s="193" t="e">
        <f>'%QQSea Adjust'!L24</f>
        <v>#REF!</v>
      </c>
      <c r="N29" s="193" t="e">
        <f>'%QQSea Adjust'!M24</f>
        <v>#REF!</v>
      </c>
      <c r="O29" s="193" t="e">
        <f>'%QQSea Adjust'!N24</f>
        <v>#REF!</v>
      </c>
      <c r="P29" s="193" t="e">
        <f>'%QQSea Adjust'!O24</f>
        <v>#REF!</v>
      </c>
      <c r="Q29" s="193" t="e">
        <f>'%QQSea Adjust'!P24</f>
        <v>#REF!</v>
      </c>
      <c r="R29" s="193" t="e">
        <f>'%QQSea Adjust'!Q24</f>
        <v>#REF!</v>
      </c>
      <c r="S29" s="193" t="e">
        <f>'%QQSea Adjust'!R24</f>
        <v>#REF!</v>
      </c>
      <c r="T29" s="193" t="e">
        <f>'%QQSea Adjust'!S24</f>
        <v>#REF!</v>
      </c>
      <c r="U29" s="193" t="e">
        <f>'%QQSea Adjust'!T24</f>
        <v>#REF!</v>
      </c>
      <c r="V29" s="193" t="e">
        <f>'%QQSea Adjust'!U24</f>
        <v>#REF!</v>
      </c>
      <c r="W29" s="193" t="e">
        <f>'%QQSea Adjust'!V24</f>
        <v>#REF!</v>
      </c>
      <c r="X29" s="214" t="e">
        <f>'%QQSea Adjust'!W24</f>
        <v>#REF!</v>
      </c>
      <c r="Y29" s="207" t="e">
        <f>'%QQSea Adjust'!X24</f>
        <v>#REF!</v>
      </c>
      <c r="Z29" s="50" t="e">
        <f>'%QQSea Adjust'!Y24</f>
        <v>#REF!</v>
      </c>
      <c r="AC29" s="58" t="e">
        <f>'T4'!AC29/'T4'!AC28*100-100</f>
        <v>#REF!</v>
      </c>
      <c r="AD29" s="58" t="e">
        <f>'T4'!AD29/'T4'!AD28*100-100</f>
        <v>#REF!</v>
      </c>
      <c r="AE29" s="58" t="e">
        <f>'T4'!AE29/'T4'!AE28*100-100</f>
        <v>#REF!</v>
      </c>
    </row>
    <row r="30" spans="2:31" ht="30" customHeight="1">
      <c r="B30" s="1">
        <v>2010</v>
      </c>
      <c r="C30" s="186">
        <v>1</v>
      </c>
      <c r="D30" s="181" t="e">
        <f>'%QQSea Adjust'!C25</f>
        <v>#REF!</v>
      </c>
      <c r="E30" s="182" t="e">
        <f>'%QQSea Adjust'!D25</f>
        <v>#REF!</v>
      </c>
      <c r="F30" s="181" t="e">
        <f>'%QQSea Adjust'!E25</f>
        <v>#REF!</v>
      </c>
      <c r="G30" s="182" t="e">
        <f>'%QQSea Adjust'!F25</f>
        <v>#REF!</v>
      </c>
      <c r="H30" s="183" t="e">
        <f>'%QQSea Adjust'!G25</f>
        <v>#REF!</v>
      </c>
      <c r="I30" s="183" t="e">
        <f>'%QQSea Adjust'!H25</f>
        <v>#REF!</v>
      </c>
      <c r="J30" s="183" t="e">
        <f>'%QQSea Adjust'!I25</f>
        <v>#REF!</v>
      </c>
      <c r="K30" s="183" t="e">
        <f>'%QQSea Adjust'!J25</f>
        <v>#REF!</v>
      </c>
      <c r="L30" s="183" t="e">
        <f>'%QQSea Adjust'!K25</f>
        <v>#REF!</v>
      </c>
      <c r="M30" s="193" t="e">
        <f>'%QQSea Adjust'!L25</f>
        <v>#REF!</v>
      </c>
      <c r="N30" s="193" t="e">
        <f>'%QQSea Adjust'!M25</f>
        <v>#REF!</v>
      </c>
      <c r="O30" s="193" t="e">
        <f>'%QQSea Adjust'!N25</f>
        <v>#REF!</v>
      </c>
      <c r="P30" s="193" t="e">
        <f>'%QQSea Adjust'!O25</f>
        <v>#REF!</v>
      </c>
      <c r="Q30" s="193" t="e">
        <f>'%QQSea Adjust'!P25</f>
        <v>#REF!</v>
      </c>
      <c r="R30" s="193" t="e">
        <f>'%QQSea Adjust'!Q25</f>
        <v>#REF!</v>
      </c>
      <c r="S30" s="193" t="e">
        <f>'%QQSea Adjust'!R25</f>
        <v>#REF!</v>
      </c>
      <c r="T30" s="193" t="e">
        <f>'%QQSea Adjust'!S25</f>
        <v>#REF!</v>
      </c>
      <c r="U30" s="193" t="e">
        <f>'%QQSea Adjust'!T25</f>
        <v>#REF!</v>
      </c>
      <c r="V30" s="193" t="e">
        <f>'%QQSea Adjust'!U25</f>
        <v>#REF!</v>
      </c>
      <c r="W30" s="193" t="e">
        <f>'%QQSea Adjust'!V25</f>
        <v>#REF!</v>
      </c>
      <c r="X30" s="214" t="e">
        <f>'%QQSea Adjust'!W25</f>
        <v>#REF!</v>
      </c>
      <c r="Y30" s="207" t="e">
        <f>'%QQSea Adjust'!X25</f>
        <v>#REF!</v>
      </c>
      <c r="Z30" s="50" t="e">
        <f>'%QQSea Adjust'!Y25</f>
        <v>#REF!</v>
      </c>
      <c r="AC30" s="58" t="e">
        <f>'T4'!AC30/'T4'!AC29*100-100</f>
        <v>#REF!</v>
      </c>
      <c r="AD30" s="58" t="e">
        <f>'T4'!AD30/'T4'!AD29*100-100</f>
        <v>#REF!</v>
      </c>
      <c r="AE30" s="58" t="e">
        <f>'T4'!AE30/'T4'!AE29*100-100</f>
        <v>#REF!</v>
      </c>
    </row>
    <row r="31" spans="2:31" ht="18.75" customHeight="1">
      <c r="B31" s="1"/>
      <c r="C31" s="186">
        <v>2</v>
      </c>
      <c r="D31" s="181" t="e">
        <f>'%QQSea Adjust'!C26</f>
        <v>#REF!</v>
      </c>
      <c r="E31" s="182" t="e">
        <f>'%QQSea Adjust'!D26</f>
        <v>#REF!</v>
      </c>
      <c r="F31" s="181" t="e">
        <f>'%QQSea Adjust'!E26</f>
        <v>#REF!</v>
      </c>
      <c r="G31" s="182" t="e">
        <f>'%QQSea Adjust'!F26</f>
        <v>#REF!</v>
      </c>
      <c r="H31" s="183" t="e">
        <f>'%QQSea Adjust'!G26</f>
        <v>#REF!</v>
      </c>
      <c r="I31" s="183" t="e">
        <f>'%QQSea Adjust'!H26</f>
        <v>#REF!</v>
      </c>
      <c r="J31" s="183" t="e">
        <f>'%QQSea Adjust'!I26</f>
        <v>#REF!</v>
      </c>
      <c r="K31" s="183" t="e">
        <f>'%QQSea Adjust'!J26</f>
        <v>#REF!</v>
      </c>
      <c r="L31" s="183" t="e">
        <f>'%QQSea Adjust'!K26</f>
        <v>#REF!</v>
      </c>
      <c r="M31" s="193" t="e">
        <f>'%QQSea Adjust'!L26</f>
        <v>#REF!</v>
      </c>
      <c r="N31" s="193" t="e">
        <f>'%QQSea Adjust'!M26</f>
        <v>#REF!</v>
      </c>
      <c r="O31" s="193" t="e">
        <f>'%QQSea Adjust'!N26</f>
        <v>#REF!</v>
      </c>
      <c r="P31" s="193" t="e">
        <f>'%QQSea Adjust'!O26</f>
        <v>#REF!</v>
      </c>
      <c r="Q31" s="193" t="e">
        <f>'%QQSea Adjust'!P26</f>
        <v>#REF!</v>
      </c>
      <c r="R31" s="193" t="e">
        <f>'%QQSea Adjust'!Q26</f>
        <v>#REF!</v>
      </c>
      <c r="S31" s="193" t="e">
        <f>'%QQSea Adjust'!R26</f>
        <v>#REF!</v>
      </c>
      <c r="T31" s="193" t="e">
        <f>'%QQSea Adjust'!S26</f>
        <v>#REF!</v>
      </c>
      <c r="U31" s="193" t="e">
        <f>'%QQSea Adjust'!T26</f>
        <v>#REF!</v>
      </c>
      <c r="V31" s="193" t="e">
        <f>'%QQSea Adjust'!U26</f>
        <v>#REF!</v>
      </c>
      <c r="W31" s="193" t="e">
        <f>'%QQSea Adjust'!V26</f>
        <v>#REF!</v>
      </c>
      <c r="X31" s="214" t="e">
        <f>'%QQSea Adjust'!W26</f>
        <v>#REF!</v>
      </c>
      <c r="Y31" s="207" t="e">
        <f>'%QQSea Adjust'!X26</f>
        <v>#REF!</v>
      </c>
      <c r="Z31" s="50" t="e">
        <f>'%QQSea Adjust'!Y26</f>
        <v>#REF!</v>
      </c>
      <c r="AC31" s="58"/>
      <c r="AD31" s="58"/>
      <c r="AE31" s="58"/>
    </row>
    <row r="32" spans="2:31" ht="18.75" customHeight="1">
      <c r="B32" s="1"/>
      <c r="C32" s="186" t="s">
        <v>56</v>
      </c>
      <c r="D32" s="181" t="e">
        <f>'%QQSea Adjust'!C27</f>
        <v>#REF!</v>
      </c>
      <c r="E32" s="182" t="e">
        <f>'%QQSea Adjust'!D27</f>
        <v>#REF!</v>
      </c>
      <c r="F32" s="181" t="e">
        <f>'%QQSea Adjust'!E27</f>
        <v>#REF!</v>
      </c>
      <c r="G32" s="182" t="e">
        <f>'%QQSea Adjust'!F27</f>
        <v>#REF!</v>
      </c>
      <c r="H32" s="183" t="e">
        <f>'%QQSea Adjust'!G27</f>
        <v>#REF!</v>
      </c>
      <c r="I32" s="183" t="e">
        <f>'%QQSea Adjust'!H27</f>
        <v>#REF!</v>
      </c>
      <c r="J32" s="183" t="e">
        <f>'%QQSea Adjust'!I27</f>
        <v>#REF!</v>
      </c>
      <c r="K32" s="183" t="e">
        <f>'%QQSea Adjust'!J27</f>
        <v>#REF!</v>
      </c>
      <c r="L32" s="183" t="e">
        <f>'%QQSea Adjust'!K27</f>
        <v>#REF!</v>
      </c>
      <c r="M32" s="193" t="e">
        <f>'%QQSea Adjust'!L27</f>
        <v>#REF!</v>
      </c>
      <c r="N32" s="193" t="e">
        <f>'%QQSea Adjust'!M27</f>
        <v>#REF!</v>
      </c>
      <c r="O32" s="193" t="e">
        <f>'%QQSea Adjust'!N27</f>
        <v>#REF!</v>
      </c>
      <c r="P32" s="193" t="e">
        <f>'%QQSea Adjust'!O27</f>
        <v>#REF!</v>
      </c>
      <c r="Q32" s="193" t="e">
        <f>'%QQSea Adjust'!P27</f>
        <v>#REF!</v>
      </c>
      <c r="R32" s="193" t="e">
        <f>'%QQSea Adjust'!Q27</f>
        <v>#REF!</v>
      </c>
      <c r="S32" s="193" t="e">
        <f>'%QQSea Adjust'!R27</f>
        <v>#REF!</v>
      </c>
      <c r="T32" s="193" t="e">
        <f>'%QQSea Adjust'!S27</f>
        <v>#REF!</v>
      </c>
      <c r="U32" s="193" t="e">
        <f>'%QQSea Adjust'!T27</f>
        <v>#REF!</v>
      </c>
      <c r="V32" s="193" t="e">
        <f>'%QQSea Adjust'!U27</f>
        <v>#REF!</v>
      </c>
      <c r="W32" s="193" t="e">
        <f>'%QQSea Adjust'!V27</f>
        <v>#REF!</v>
      </c>
      <c r="X32" s="214" t="e">
        <f>'%QQSea Adjust'!W27</f>
        <v>#REF!</v>
      </c>
      <c r="Y32" s="207" t="e">
        <f>'%QQSea Adjust'!X27</f>
        <v>#REF!</v>
      </c>
      <c r="Z32" s="50" t="e">
        <f>'%QQSea Adjust'!Y27</f>
        <v>#REF!</v>
      </c>
      <c r="AC32" s="58"/>
      <c r="AD32" s="58"/>
      <c r="AE32" s="58"/>
    </row>
    <row r="33" spans="2:26" ht="18.75" hidden="1" customHeight="1">
      <c r="B33" s="1"/>
      <c r="C33" s="186">
        <v>4</v>
      </c>
      <c r="D33" s="181">
        <f>'%QQSea Adjust'!C28</f>
        <v>0</v>
      </c>
      <c r="E33" s="182">
        <f>'%QQSea Adjust'!D28</f>
        <v>0</v>
      </c>
      <c r="F33" s="181">
        <f>'%QQSea Adjust'!E28</f>
        <v>0</v>
      </c>
      <c r="G33" s="182">
        <f>'%QQSea Adjust'!F28</f>
        <v>0</v>
      </c>
      <c r="H33" s="183">
        <f>'%QQSea Adjust'!G28</f>
        <v>0</v>
      </c>
      <c r="I33" s="183">
        <f>'%QQSea Adjust'!H28</f>
        <v>0</v>
      </c>
      <c r="J33" s="183">
        <f>'%QQSea Adjust'!I28</f>
        <v>0</v>
      </c>
      <c r="K33" s="183">
        <f>'%QQSea Adjust'!J28</f>
        <v>0</v>
      </c>
      <c r="L33" s="183">
        <f>'%QQSea Adjust'!K28</f>
        <v>0</v>
      </c>
      <c r="M33" s="193">
        <f>'%QQSea Adjust'!L28</f>
        <v>0</v>
      </c>
      <c r="N33" s="193">
        <f>'%QQSea Adjust'!M28</f>
        <v>0</v>
      </c>
      <c r="O33" s="193">
        <f>'%QQSea Adjust'!N28</f>
        <v>0</v>
      </c>
      <c r="P33" s="193">
        <f>'%QQSea Adjust'!O28</f>
        <v>0</v>
      </c>
      <c r="Q33" s="193">
        <f>'%QQSea Adjust'!P28</f>
        <v>0</v>
      </c>
      <c r="R33" s="193">
        <f>'%QQSea Adjust'!Q28</f>
        <v>0</v>
      </c>
      <c r="S33" s="193">
        <f>'%QQSea Adjust'!R28</f>
        <v>0</v>
      </c>
      <c r="T33" s="193">
        <f>'%QQSea Adjust'!S28</f>
        <v>0</v>
      </c>
      <c r="U33" s="193">
        <f>'%QQSea Adjust'!T28</f>
        <v>0</v>
      </c>
      <c r="V33" s="193">
        <f>'%QQSea Adjust'!U28</f>
        <v>0</v>
      </c>
      <c r="W33" s="193">
        <f>'%QQSea Adjust'!V28</f>
        <v>0</v>
      </c>
      <c r="X33" s="214">
        <f>'%QQSea Adjust'!W28</f>
        <v>0</v>
      </c>
      <c r="Y33" s="207">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11"/>
      <c r="Y34" s="211"/>
      <c r="Z34" s="51"/>
    </row>
    <row r="35" spans="2:26" ht="13.5" customHeight="1">
      <c r="B35" s="36" t="s">
        <v>59</v>
      </c>
    </row>
    <row r="36" spans="2:26">
      <c r="B36" s="188"/>
    </row>
    <row r="37" spans="2:26">
      <c r="B37" s="188"/>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21875" defaultRowHeight="13.8"/>
  <cols>
    <col min="1" max="1" width="1.21875" style="13" customWidth="1"/>
    <col min="2" max="2" width="6" style="13" customWidth="1"/>
    <col min="3" max="3" width="3.44140625" style="13" customWidth="1"/>
    <col min="4" max="23" width="7.21875" style="13" customWidth="1"/>
    <col min="24" max="24" width="8.44140625" style="13" customWidth="1"/>
    <col min="25" max="25" width="7.21875" style="173" hidden="1" customWidth="1"/>
    <col min="26" max="26" width="8.44140625" style="13" customWidth="1"/>
    <col min="27" max="27" width="1.21875" style="13" customWidth="1"/>
    <col min="28" max="16384" width="9.21875" style="13"/>
  </cols>
  <sheetData>
    <row r="1" spans="2:32" ht="29.25" customHeight="1">
      <c r="B1" s="174" t="s">
        <v>107</v>
      </c>
      <c r="D1" s="12"/>
      <c r="E1" s="12"/>
      <c r="F1" s="175"/>
      <c r="G1" s="12"/>
      <c r="H1" s="12"/>
      <c r="I1" s="12"/>
      <c r="J1" s="12"/>
      <c r="K1" s="12"/>
    </row>
    <row r="2" spans="2:32"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8"/>
      <c r="Y2" s="204"/>
      <c r="Z2" s="146"/>
    </row>
    <row r="3" spans="2:32" s="12" customFormat="1" ht="123.75" customHeight="1">
      <c r="B3" s="361" t="s">
        <v>108</v>
      </c>
      <c r="C3" s="380" t="s">
        <v>102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c r="AF3" s="12" t="s">
        <v>55</v>
      </c>
    </row>
    <row r="4" spans="2:32"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2" ht="27" hidden="1" customHeight="1">
      <c r="B5" s="60"/>
      <c r="C5" s="72"/>
      <c r="D5" s="181"/>
      <c r="E5" s="182"/>
      <c r="F5" s="182"/>
      <c r="G5" s="182"/>
      <c r="H5" s="183"/>
      <c r="I5" s="183"/>
      <c r="J5" s="183"/>
      <c r="K5" s="183"/>
      <c r="L5" s="183"/>
      <c r="M5" s="193"/>
      <c r="N5" s="193"/>
      <c r="O5" s="193"/>
      <c r="P5" s="193"/>
      <c r="Q5" s="193"/>
      <c r="R5" s="193"/>
      <c r="S5" s="193"/>
      <c r="T5" s="193"/>
      <c r="U5" s="193"/>
      <c r="V5" s="193"/>
      <c r="W5" s="193"/>
      <c r="X5" s="198"/>
      <c r="Y5" s="207"/>
      <c r="Z5" s="50"/>
      <c r="AA5" s="61"/>
    </row>
    <row r="6" spans="2:32" ht="20.25" hidden="1" customHeight="1">
      <c r="B6" s="60"/>
      <c r="C6" s="72"/>
      <c r="D6" s="181"/>
      <c r="E6" s="182"/>
      <c r="F6" s="182"/>
      <c r="G6" s="182"/>
      <c r="H6" s="183"/>
      <c r="I6" s="183"/>
      <c r="J6" s="183"/>
      <c r="K6" s="183"/>
      <c r="L6" s="183"/>
      <c r="M6" s="193"/>
      <c r="N6" s="193"/>
      <c r="O6" s="193"/>
      <c r="P6" s="193"/>
      <c r="Q6" s="193"/>
      <c r="R6" s="193"/>
      <c r="S6" s="193"/>
      <c r="T6" s="193"/>
      <c r="U6" s="193"/>
      <c r="V6" s="193"/>
      <c r="W6" s="193"/>
      <c r="X6" s="198"/>
      <c r="Y6" s="207"/>
      <c r="Z6" s="50"/>
      <c r="AA6" s="61"/>
    </row>
    <row r="7" spans="2:32" ht="20.25" hidden="1" customHeight="1">
      <c r="B7" s="60"/>
      <c r="C7" s="72"/>
      <c r="D7" s="181"/>
      <c r="E7" s="182"/>
      <c r="F7" s="182"/>
      <c r="G7" s="182"/>
      <c r="H7" s="183"/>
      <c r="I7" s="183"/>
      <c r="J7" s="183"/>
      <c r="K7" s="183"/>
      <c r="L7" s="183"/>
      <c r="M7" s="193"/>
      <c r="N7" s="193"/>
      <c r="O7" s="193"/>
      <c r="P7" s="193"/>
      <c r="Q7" s="193"/>
      <c r="R7" s="193"/>
      <c r="S7" s="193"/>
      <c r="T7" s="193"/>
      <c r="U7" s="193"/>
      <c r="V7" s="193"/>
      <c r="W7" s="193"/>
      <c r="X7" s="198"/>
      <c r="Y7" s="207"/>
      <c r="Z7" s="50"/>
      <c r="AA7" s="61"/>
    </row>
    <row r="8" spans="2:32" ht="20.25" hidden="1" customHeight="1">
      <c r="B8" s="60"/>
      <c r="D8" s="32"/>
      <c r="E8" s="182"/>
      <c r="F8" s="182"/>
      <c r="G8" s="182"/>
      <c r="H8" s="183"/>
      <c r="I8" s="183"/>
      <c r="J8" s="183"/>
      <c r="K8" s="183"/>
      <c r="L8" s="183"/>
      <c r="M8" s="193"/>
      <c r="N8" s="193"/>
      <c r="O8" s="193"/>
      <c r="P8" s="193"/>
      <c r="Q8" s="193"/>
      <c r="R8" s="193"/>
      <c r="S8" s="193"/>
      <c r="T8" s="193"/>
      <c r="U8" s="193"/>
      <c r="V8" s="193"/>
      <c r="W8" s="193"/>
      <c r="X8" s="198"/>
      <c r="Y8" s="207"/>
      <c r="Z8" s="50"/>
      <c r="AA8" s="61"/>
    </row>
    <row r="9" spans="2:32" ht="5.25" customHeight="1">
      <c r="B9" s="1"/>
      <c r="D9" s="178"/>
      <c r="E9" s="184"/>
      <c r="F9" s="178"/>
      <c r="G9" s="178"/>
      <c r="H9" s="185"/>
      <c r="I9" s="194"/>
      <c r="J9" s="194"/>
      <c r="K9" s="194"/>
      <c r="L9" s="194"/>
      <c r="M9" s="195"/>
      <c r="N9" s="196"/>
      <c r="O9" s="192"/>
      <c r="P9" s="195"/>
      <c r="Q9" s="195"/>
      <c r="R9" s="196"/>
      <c r="S9" s="192"/>
      <c r="T9" s="192"/>
      <c r="U9" s="196"/>
      <c r="V9" s="196"/>
      <c r="W9" s="196"/>
      <c r="X9" s="199"/>
      <c r="Y9" s="208"/>
      <c r="Z9" s="39"/>
    </row>
    <row r="10" spans="2:32" ht="30" hidden="1" customHeight="1">
      <c r="B10" s="1">
        <v>2006</v>
      </c>
      <c r="C10" s="186">
        <v>1</v>
      </c>
      <c r="D10" s="187"/>
      <c r="E10" s="177"/>
      <c r="F10" s="176"/>
      <c r="G10" s="177"/>
      <c r="H10" s="180"/>
      <c r="I10" s="189"/>
      <c r="J10" s="180"/>
      <c r="K10" s="189"/>
      <c r="L10" s="180"/>
      <c r="M10" s="191"/>
      <c r="N10" s="192"/>
      <c r="O10" s="191"/>
      <c r="P10" s="192"/>
      <c r="Q10" s="191"/>
      <c r="R10" s="196"/>
      <c r="S10" s="200"/>
      <c r="T10" s="192"/>
      <c r="U10" s="191"/>
      <c r="V10" s="192"/>
      <c r="W10" s="201"/>
      <c r="X10" s="197"/>
      <c r="Y10" s="205"/>
      <c r="Z10" s="209"/>
      <c r="AC10" s="38">
        <f>D10+E10+F10+G10</f>
        <v>0</v>
      </c>
      <c r="AD10" s="38">
        <f>H10+I10+J10+K10+L10</f>
        <v>0</v>
      </c>
      <c r="AE10" s="38">
        <f>M10+N10+O10+P10+Q10+R10+S10+T10+U10+V10+W10</f>
        <v>0</v>
      </c>
      <c r="AF10" s="38"/>
    </row>
    <row r="11" spans="2:32" ht="18.75" hidden="1" customHeight="1">
      <c r="B11" s="1"/>
      <c r="C11" s="186">
        <v>2</v>
      </c>
      <c r="D11" s="187"/>
      <c r="E11" s="177"/>
      <c r="F11" s="176"/>
      <c r="G11" s="177"/>
      <c r="H11" s="180"/>
      <c r="I11" s="189"/>
      <c r="J11" s="180"/>
      <c r="K11" s="189"/>
      <c r="L11" s="180"/>
      <c r="M11" s="191"/>
      <c r="N11" s="192"/>
      <c r="O11" s="191"/>
      <c r="P11" s="192"/>
      <c r="Q11" s="191"/>
      <c r="R11" s="196"/>
      <c r="S11" s="202"/>
      <c r="T11" s="192"/>
      <c r="U11" s="191"/>
      <c r="V11" s="192"/>
      <c r="W11" s="201"/>
      <c r="X11" s="197"/>
      <c r="Y11" s="205"/>
      <c r="Z11" s="209"/>
      <c r="AC11" s="58" t="e">
        <f>'T4'!AC11/'T4'!AC10*100-100</f>
        <v>#REF!</v>
      </c>
      <c r="AD11" s="58" t="e">
        <f>'T4'!AD11/'T4'!AD10*100-100</f>
        <v>#REF!</v>
      </c>
      <c r="AE11" s="58" t="e">
        <f>'T4'!AE11/'T4'!AE10*100-100</f>
        <v>#REF!</v>
      </c>
    </row>
    <row r="12" spans="2:32" ht="18.75" hidden="1" customHeight="1">
      <c r="B12" s="1"/>
      <c r="C12" s="186">
        <v>3</v>
      </c>
      <c r="D12" s="187"/>
      <c r="E12" s="177"/>
      <c r="F12" s="176"/>
      <c r="G12" s="177"/>
      <c r="H12" s="180"/>
      <c r="I12" s="189"/>
      <c r="J12" s="180"/>
      <c r="K12" s="189"/>
      <c r="L12" s="180"/>
      <c r="M12" s="191"/>
      <c r="N12" s="192"/>
      <c r="O12" s="191"/>
      <c r="P12" s="192"/>
      <c r="Q12" s="191"/>
      <c r="R12" s="196"/>
      <c r="S12" s="202"/>
      <c r="T12" s="192"/>
      <c r="U12" s="191"/>
      <c r="V12" s="192"/>
      <c r="W12" s="201"/>
      <c r="X12" s="197"/>
      <c r="Y12" s="205"/>
      <c r="Z12" s="209"/>
    </row>
    <row r="13" spans="2:32" ht="18.75" hidden="1" customHeight="1">
      <c r="B13" s="1"/>
      <c r="C13" s="186">
        <v>4</v>
      </c>
      <c r="D13" s="187"/>
      <c r="E13" s="177"/>
      <c r="F13" s="176"/>
      <c r="G13" s="177"/>
      <c r="H13" s="180"/>
      <c r="I13" s="189"/>
      <c r="J13" s="180"/>
      <c r="K13" s="189"/>
      <c r="L13" s="180"/>
      <c r="M13" s="191"/>
      <c r="N13" s="192"/>
      <c r="O13" s="191"/>
      <c r="P13" s="192"/>
      <c r="Q13" s="191"/>
      <c r="R13" s="196"/>
      <c r="S13" s="202"/>
      <c r="T13" s="192"/>
      <c r="U13" s="191"/>
      <c r="V13" s="192"/>
      <c r="W13" s="201"/>
      <c r="X13" s="197"/>
      <c r="Y13" s="205"/>
      <c r="Z13" s="209"/>
    </row>
    <row r="14" spans="2:32" ht="35.25" customHeight="1">
      <c r="B14" s="1">
        <v>2007</v>
      </c>
      <c r="C14" s="186">
        <v>1</v>
      </c>
      <c r="D14" s="181" t="e">
        <f>'YY%4qsea adj'!C5</f>
        <v>#REF!</v>
      </c>
      <c r="E14" s="32" t="e">
        <f>'YY%4qsea adj'!D5</f>
        <v>#REF!</v>
      </c>
      <c r="F14" s="182" t="e">
        <f>'YY%4qsea adj'!E5</f>
        <v>#REF!</v>
      </c>
      <c r="G14" s="181" t="e">
        <f>'YY%4qsea adj'!F5</f>
        <v>#REF!</v>
      </c>
      <c r="H14" s="183" t="e">
        <f>'YY%4qsea adj'!G5</f>
        <v>#REF!</v>
      </c>
      <c r="I14" s="183" t="e">
        <f>'YY%4qsea adj'!H5</f>
        <v>#REF!</v>
      </c>
      <c r="J14" s="183" t="e">
        <f>'YY%4qsea adj'!I5</f>
        <v>#REF!</v>
      </c>
      <c r="K14" s="183" t="e">
        <f>'YY%4qsea adj'!J5</f>
        <v>#REF!</v>
      </c>
      <c r="L14" s="183" t="e">
        <f>'YY%4qsea adj'!K5</f>
        <v>#REF!</v>
      </c>
      <c r="M14" s="193" t="e">
        <f>'YY%4qsea adj'!L5</f>
        <v>#REF!</v>
      </c>
      <c r="N14" s="193" t="e">
        <f>'YY%4qsea adj'!M5</f>
        <v>#REF!</v>
      </c>
      <c r="O14" s="193" t="e">
        <f>'YY%4qsea adj'!N5</f>
        <v>#REF!</v>
      </c>
      <c r="P14" s="193" t="e">
        <f>'YY%4qsea adj'!O5</f>
        <v>#REF!</v>
      </c>
      <c r="Q14" s="193" t="e">
        <f>'YY%4qsea adj'!P5</f>
        <v>#REF!</v>
      </c>
      <c r="R14" s="193" t="e">
        <f>'YY%4qsea adj'!Q5</f>
        <v>#REF!</v>
      </c>
      <c r="S14" s="193" t="e">
        <f>'YY%4qsea adj'!R5</f>
        <v>#REF!</v>
      </c>
      <c r="T14" s="193" t="e">
        <f>'YY%4qsea adj'!S5</f>
        <v>#REF!</v>
      </c>
      <c r="U14" s="193" t="e">
        <f>'YY%4qsea adj'!T5</f>
        <v>#REF!</v>
      </c>
      <c r="V14" s="193" t="e">
        <f>'YY%4qsea adj'!U5</f>
        <v>#REF!</v>
      </c>
      <c r="W14" s="193" t="e">
        <f>'YY%4qsea adj'!V5</f>
        <v>#REF!</v>
      </c>
      <c r="X14" s="203" t="e">
        <f>'YY%4qsea adj'!W5</f>
        <v>#REF!</v>
      </c>
      <c r="Y14" s="203" t="e">
        <f>'YY%4qsea adj'!X5</f>
        <v>#REF!</v>
      </c>
      <c r="Z14" s="210" t="e">
        <f>'YY%4qsea adj'!Y5</f>
        <v>#REF!</v>
      </c>
      <c r="AC14" s="58" t="e">
        <f>'T4'!AC14/'T4'!AC10*100-100</f>
        <v>#REF!</v>
      </c>
      <c r="AD14" s="58" t="e">
        <f>'T4'!AD14/'T4'!AD10*100-100</f>
        <v>#REF!</v>
      </c>
      <c r="AE14" s="58" t="e">
        <f>'T4'!AE14/'T4'!AE10*100-100</f>
        <v>#REF!</v>
      </c>
    </row>
    <row r="15" spans="2:32" ht="18.75" customHeight="1">
      <c r="B15" s="1"/>
      <c r="C15" s="186">
        <v>2</v>
      </c>
      <c r="D15" s="181" t="e">
        <f>'YY%4qsea adj'!C6</f>
        <v>#REF!</v>
      </c>
      <c r="E15" s="32" t="e">
        <f>'YY%4qsea adj'!D6</f>
        <v>#REF!</v>
      </c>
      <c r="F15" s="182" t="e">
        <f>'YY%4qsea adj'!E6</f>
        <v>#REF!</v>
      </c>
      <c r="G15" s="181" t="e">
        <f>'YY%4qsea adj'!F6</f>
        <v>#REF!</v>
      </c>
      <c r="H15" s="183" t="e">
        <f>'YY%4qsea adj'!G6</f>
        <v>#REF!</v>
      </c>
      <c r="I15" s="183" t="e">
        <f>'YY%4qsea adj'!H6</f>
        <v>#REF!</v>
      </c>
      <c r="J15" s="183" t="e">
        <f>'YY%4qsea adj'!I6</f>
        <v>#REF!</v>
      </c>
      <c r="K15" s="183" t="e">
        <f>'YY%4qsea adj'!J6</f>
        <v>#REF!</v>
      </c>
      <c r="L15" s="183" t="e">
        <f>'YY%4qsea adj'!K6</f>
        <v>#REF!</v>
      </c>
      <c r="M15" s="193" t="e">
        <f>'YY%4qsea adj'!L6</f>
        <v>#REF!</v>
      </c>
      <c r="N15" s="193" t="e">
        <f>'YY%4qsea adj'!M6</f>
        <v>#REF!</v>
      </c>
      <c r="O15" s="193" t="e">
        <f>'YY%4qsea adj'!N6</f>
        <v>#REF!</v>
      </c>
      <c r="P15" s="193" t="e">
        <f>'YY%4qsea adj'!O6</f>
        <v>#REF!</v>
      </c>
      <c r="Q15" s="193" t="e">
        <f>'YY%4qsea adj'!P6</f>
        <v>#REF!</v>
      </c>
      <c r="R15" s="193" t="e">
        <f>'YY%4qsea adj'!Q6</f>
        <v>#REF!</v>
      </c>
      <c r="S15" s="193" t="e">
        <f>'YY%4qsea adj'!R6</f>
        <v>#REF!</v>
      </c>
      <c r="T15" s="193" t="e">
        <f>'YY%4qsea adj'!S6</f>
        <v>#REF!</v>
      </c>
      <c r="U15" s="193" t="e">
        <f>'YY%4qsea adj'!T6</f>
        <v>#REF!</v>
      </c>
      <c r="V15" s="193" t="e">
        <f>'YY%4qsea adj'!U6</f>
        <v>#REF!</v>
      </c>
      <c r="W15" s="193" t="e">
        <f>'YY%4qsea adj'!V6</f>
        <v>#REF!</v>
      </c>
      <c r="X15" s="203" t="e">
        <f>'YY%4qsea adj'!W6</f>
        <v>#REF!</v>
      </c>
      <c r="Y15" s="203" t="e">
        <f>'YY%4qsea adj'!X6</f>
        <v>#REF!</v>
      </c>
      <c r="Z15" s="210" t="e">
        <f>'YY%4qsea adj'!Y6</f>
        <v>#REF!</v>
      </c>
      <c r="AC15" s="58" t="e">
        <f>'T4'!AC15/'T4'!AC11*100-100</f>
        <v>#REF!</v>
      </c>
      <c r="AD15" s="58" t="e">
        <f>'T4'!AD15/'T4'!AD11*100-100</f>
        <v>#REF!</v>
      </c>
      <c r="AE15" s="58" t="e">
        <f>'T4'!AE15/'T4'!AE11*100-100</f>
        <v>#REF!</v>
      </c>
    </row>
    <row r="16" spans="2:32" ht="18.75" customHeight="1">
      <c r="B16" s="1"/>
      <c r="C16" s="186">
        <v>3</v>
      </c>
      <c r="D16" s="181" t="e">
        <f>'YY%4qsea adj'!C7</f>
        <v>#REF!</v>
      </c>
      <c r="E16" s="32" t="e">
        <f>'YY%4qsea adj'!D7</f>
        <v>#REF!</v>
      </c>
      <c r="F16" s="182" t="e">
        <f>'YY%4qsea adj'!E7</f>
        <v>#REF!</v>
      </c>
      <c r="G16" s="181" t="e">
        <f>'YY%4qsea adj'!F7</f>
        <v>#REF!</v>
      </c>
      <c r="H16" s="183" t="e">
        <f>'YY%4qsea adj'!G7</f>
        <v>#REF!</v>
      </c>
      <c r="I16" s="183" t="e">
        <f>'YY%4qsea adj'!H7</f>
        <v>#REF!</v>
      </c>
      <c r="J16" s="183" t="e">
        <f>'YY%4qsea adj'!I7</f>
        <v>#REF!</v>
      </c>
      <c r="K16" s="183" t="e">
        <f>'YY%4qsea adj'!J7</f>
        <v>#REF!</v>
      </c>
      <c r="L16" s="183" t="e">
        <f>'YY%4qsea adj'!K7</f>
        <v>#REF!</v>
      </c>
      <c r="M16" s="193" t="e">
        <f>'YY%4qsea adj'!L7</f>
        <v>#REF!</v>
      </c>
      <c r="N16" s="193" t="e">
        <f>'YY%4qsea adj'!M7</f>
        <v>#REF!</v>
      </c>
      <c r="O16" s="193" t="e">
        <f>'YY%4qsea adj'!N7</f>
        <v>#REF!</v>
      </c>
      <c r="P16" s="193" t="e">
        <f>'YY%4qsea adj'!O7</f>
        <v>#REF!</v>
      </c>
      <c r="Q16" s="193" t="e">
        <f>'YY%4qsea adj'!P7</f>
        <v>#REF!</v>
      </c>
      <c r="R16" s="193" t="e">
        <f>'YY%4qsea adj'!Q7</f>
        <v>#REF!</v>
      </c>
      <c r="S16" s="193" t="e">
        <f>'YY%4qsea adj'!R7</f>
        <v>#REF!</v>
      </c>
      <c r="T16" s="193" t="e">
        <f>'YY%4qsea adj'!S7</f>
        <v>#REF!</v>
      </c>
      <c r="U16" s="193" t="e">
        <f>'YY%4qsea adj'!T7</f>
        <v>#REF!</v>
      </c>
      <c r="V16" s="193" t="e">
        <f>'YY%4qsea adj'!U7</f>
        <v>#REF!</v>
      </c>
      <c r="W16" s="193" t="e">
        <f>'YY%4qsea adj'!V7</f>
        <v>#REF!</v>
      </c>
      <c r="X16" s="203" t="e">
        <f>'YY%4qsea adj'!W7</f>
        <v>#REF!</v>
      </c>
      <c r="Y16" s="203" t="e">
        <f>'YY%4qsea adj'!X7</f>
        <v>#REF!</v>
      </c>
      <c r="Z16" s="210" t="e">
        <f>'YY%4qsea adj'!Y7</f>
        <v>#REF!</v>
      </c>
      <c r="AC16" s="58" t="e">
        <f>'T4'!AC16/'T4'!AC12*100-100</f>
        <v>#REF!</v>
      </c>
      <c r="AD16" s="58" t="e">
        <f>'T4'!AD16/'T4'!AD12*100-100</f>
        <v>#REF!</v>
      </c>
      <c r="AE16" s="58" t="e">
        <f>'T4'!AE16/'T4'!AE12*100-100</f>
        <v>#REF!</v>
      </c>
    </row>
    <row r="17" spans="2:31" ht="18.75" customHeight="1">
      <c r="B17" s="1"/>
      <c r="C17" s="186">
        <v>4</v>
      </c>
      <c r="D17" s="181" t="e">
        <f>'YY%4qsea adj'!C8</f>
        <v>#REF!</v>
      </c>
      <c r="E17" s="32" t="e">
        <f>'YY%4qsea adj'!D8</f>
        <v>#REF!</v>
      </c>
      <c r="F17" s="182" t="e">
        <f>'YY%4qsea adj'!E8</f>
        <v>#REF!</v>
      </c>
      <c r="G17" s="181" t="e">
        <f>'YY%4qsea adj'!F8</f>
        <v>#REF!</v>
      </c>
      <c r="H17" s="183" t="e">
        <f>'YY%4qsea adj'!G8</f>
        <v>#REF!</v>
      </c>
      <c r="I17" s="183" t="e">
        <f>'YY%4qsea adj'!H8</f>
        <v>#REF!</v>
      </c>
      <c r="J17" s="183" t="e">
        <f>'YY%4qsea adj'!I8</f>
        <v>#REF!</v>
      </c>
      <c r="K17" s="183" t="e">
        <f>'YY%4qsea adj'!J8</f>
        <v>#REF!</v>
      </c>
      <c r="L17" s="183" t="e">
        <f>'YY%4qsea adj'!K8</f>
        <v>#REF!</v>
      </c>
      <c r="M17" s="193" t="e">
        <f>'YY%4qsea adj'!L8</f>
        <v>#REF!</v>
      </c>
      <c r="N17" s="193" t="e">
        <f>'YY%4qsea adj'!M8</f>
        <v>#REF!</v>
      </c>
      <c r="O17" s="193" t="e">
        <f>'YY%4qsea adj'!N8</f>
        <v>#REF!</v>
      </c>
      <c r="P17" s="193" t="e">
        <f>'YY%4qsea adj'!O8</f>
        <v>#REF!</v>
      </c>
      <c r="Q17" s="193" t="e">
        <f>'YY%4qsea adj'!P8</f>
        <v>#REF!</v>
      </c>
      <c r="R17" s="193" t="e">
        <f>'YY%4qsea adj'!Q8</f>
        <v>#REF!</v>
      </c>
      <c r="S17" s="193" t="e">
        <f>'YY%4qsea adj'!R8</f>
        <v>#REF!</v>
      </c>
      <c r="T17" s="193" t="e">
        <f>'YY%4qsea adj'!S8</f>
        <v>#REF!</v>
      </c>
      <c r="U17" s="193" t="e">
        <f>'YY%4qsea adj'!T8</f>
        <v>#REF!</v>
      </c>
      <c r="V17" s="193" t="e">
        <f>'YY%4qsea adj'!U8</f>
        <v>#REF!</v>
      </c>
      <c r="W17" s="193" t="e">
        <f>'YY%4qsea adj'!V8</f>
        <v>#REF!</v>
      </c>
      <c r="X17" s="203" t="e">
        <f>'YY%4qsea adj'!W8</f>
        <v>#REF!</v>
      </c>
      <c r="Y17" s="203" t="e">
        <f>'YY%4qsea adj'!X8</f>
        <v>#REF!</v>
      </c>
      <c r="Z17" s="210" t="e">
        <f>'YY%4qsea adj'!Y8</f>
        <v>#REF!</v>
      </c>
      <c r="AC17" s="58" t="e">
        <f>'T4'!AC17/'T4'!AC13*100-100</f>
        <v>#REF!</v>
      </c>
      <c r="AD17" s="58" t="e">
        <f>'T4'!AD17/'T4'!AD13*100-100</f>
        <v>#REF!</v>
      </c>
      <c r="AE17" s="58" t="e">
        <f>'T4'!AE17/'T4'!AE13*100-100</f>
        <v>#REF!</v>
      </c>
    </row>
    <row r="18" spans="2:31" ht="30" customHeight="1">
      <c r="B18" s="1">
        <v>2008</v>
      </c>
      <c r="C18" s="186">
        <v>1</v>
      </c>
      <c r="D18" s="181" t="e">
        <f>'YY%4qsea adj'!C9</f>
        <v>#REF!</v>
      </c>
      <c r="E18" s="32" t="e">
        <f>'YY%4qsea adj'!D9</f>
        <v>#REF!</v>
      </c>
      <c r="F18" s="182" t="e">
        <f>'YY%4qsea adj'!E9</f>
        <v>#REF!</v>
      </c>
      <c r="G18" s="181" t="e">
        <f>'YY%4qsea adj'!F9</f>
        <v>#REF!</v>
      </c>
      <c r="H18" s="183" t="e">
        <f>'YY%4qsea adj'!G9</f>
        <v>#REF!</v>
      </c>
      <c r="I18" s="183" t="e">
        <f>'YY%4qsea adj'!H9</f>
        <v>#REF!</v>
      </c>
      <c r="J18" s="183" t="e">
        <f>'YY%4qsea adj'!I9</f>
        <v>#REF!</v>
      </c>
      <c r="K18" s="183" t="e">
        <f>'YY%4qsea adj'!J9</f>
        <v>#REF!</v>
      </c>
      <c r="L18" s="183" t="e">
        <f>'YY%4qsea adj'!K9</f>
        <v>#REF!</v>
      </c>
      <c r="M18" s="193" t="e">
        <f>'YY%4qsea adj'!L9</f>
        <v>#REF!</v>
      </c>
      <c r="N18" s="193" t="e">
        <f>'YY%4qsea adj'!M9</f>
        <v>#REF!</v>
      </c>
      <c r="O18" s="193" t="e">
        <f>'YY%4qsea adj'!N9</f>
        <v>#REF!</v>
      </c>
      <c r="P18" s="193" t="e">
        <f>'YY%4qsea adj'!O9</f>
        <v>#REF!</v>
      </c>
      <c r="Q18" s="193" t="e">
        <f>'YY%4qsea adj'!P9</f>
        <v>#REF!</v>
      </c>
      <c r="R18" s="193" t="e">
        <f>'YY%4qsea adj'!Q9</f>
        <v>#REF!</v>
      </c>
      <c r="S18" s="193" t="e">
        <f>'YY%4qsea adj'!R9</f>
        <v>#REF!</v>
      </c>
      <c r="T18" s="193" t="e">
        <f>'YY%4qsea adj'!S9</f>
        <v>#REF!</v>
      </c>
      <c r="U18" s="193" t="e">
        <f>'YY%4qsea adj'!T9</f>
        <v>#REF!</v>
      </c>
      <c r="V18" s="193" t="e">
        <f>'YY%4qsea adj'!U9</f>
        <v>#REF!</v>
      </c>
      <c r="W18" s="193" t="e">
        <f>'YY%4qsea adj'!V9</f>
        <v>#REF!</v>
      </c>
      <c r="X18" s="203" t="e">
        <f>'YY%4qsea adj'!W9</f>
        <v>#REF!</v>
      </c>
      <c r="Y18" s="203" t="e">
        <f>'YY%4qsea adj'!X9</f>
        <v>#REF!</v>
      </c>
      <c r="Z18" s="210" t="e">
        <f>'YY%4qsea adj'!Y9</f>
        <v>#REF!</v>
      </c>
      <c r="AC18" s="58" t="e">
        <f>'T4'!AC18/'T4'!AC14*100-100</f>
        <v>#REF!</v>
      </c>
      <c r="AD18" s="58" t="e">
        <f>'T4'!AD18/'T4'!AD14*100-100</f>
        <v>#REF!</v>
      </c>
      <c r="AE18" s="58" t="e">
        <f>'T4'!AE18/'T4'!AE14*100-100</f>
        <v>#REF!</v>
      </c>
    </row>
    <row r="19" spans="2:31" ht="18.75" customHeight="1">
      <c r="B19" s="1"/>
      <c r="C19" s="186">
        <v>2</v>
      </c>
      <c r="D19" s="181" t="e">
        <f>'YY%4qsea adj'!C10</f>
        <v>#REF!</v>
      </c>
      <c r="E19" s="32" t="e">
        <f>'YY%4qsea adj'!D10</f>
        <v>#REF!</v>
      </c>
      <c r="F19" s="182" t="e">
        <f>'YY%4qsea adj'!E10</f>
        <v>#REF!</v>
      </c>
      <c r="G19" s="181" t="e">
        <f>'YY%4qsea adj'!F10</f>
        <v>#REF!</v>
      </c>
      <c r="H19" s="183" t="e">
        <f>'YY%4qsea adj'!G10</f>
        <v>#REF!</v>
      </c>
      <c r="I19" s="183" t="e">
        <f>'YY%4qsea adj'!H10</f>
        <v>#REF!</v>
      </c>
      <c r="J19" s="183" t="e">
        <f>'YY%4qsea adj'!I10</f>
        <v>#REF!</v>
      </c>
      <c r="K19" s="183" t="e">
        <f>'YY%4qsea adj'!J10</f>
        <v>#REF!</v>
      </c>
      <c r="L19" s="183" t="e">
        <f>'YY%4qsea adj'!K10</f>
        <v>#REF!</v>
      </c>
      <c r="M19" s="193" t="e">
        <f>'YY%4qsea adj'!L10</f>
        <v>#REF!</v>
      </c>
      <c r="N19" s="193" t="e">
        <f>'YY%4qsea adj'!M10</f>
        <v>#REF!</v>
      </c>
      <c r="O19" s="193" t="e">
        <f>'YY%4qsea adj'!N10</f>
        <v>#REF!</v>
      </c>
      <c r="P19" s="193" t="e">
        <f>'YY%4qsea adj'!O10</f>
        <v>#REF!</v>
      </c>
      <c r="Q19" s="193" t="e">
        <f>'YY%4qsea adj'!P10</f>
        <v>#REF!</v>
      </c>
      <c r="R19" s="193" t="e">
        <f>'YY%4qsea adj'!Q10</f>
        <v>#REF!</v>
      </c>
      <c r="S19" s="193" t="e">
        <f>'YY%4qsea adj'!R10</f>
        <v>#REF!</v>
      </c>
      <c r="T19" s="193" t="e">
        <f>'YY%4qsea adj'!S10</f>
        <v>#REF!</v>
      </c>
      <c r="U19" s="193" t="e">
        <f>'YY%4qsea adj'!T10</f>
        <v>#REF!</v>
      </c>
      <c r="V19" s="193" t="e">
        <f>'YY%4qsea adj'!U10</f>
        <v>#REF!</v>
      </c>
      <c r="W19" s="193" t="e">
        <f>'YY%4qsea adj'!V10</f>
        <v>#REF!</v>
      </c>
      <c r="X19" s="203" t="e">
        <f>'YY%4qsea adj'!W10</f>
        <v>#REF!</v>
      </c>
      <c r="Y19" s="203" t="e">
        <f>'YY%4qsea adj'!X10</f>
        <v>#REF!</v>
      </c>
      <c r="Z19" s="210" t="e">
        <f>'YY%4qsea adj'!Y10</f>
        <v>#REF!</v>
      </c>
      <c r="AC19" s="58" t="e">
        <f>'T4'!AC19/'T4'!AC15*100-100</f>
        <v>#REF!</v>
      </c>
      <c r="AD19" s="58" t="e">
        <f>'T4'!AD19/'T4'!AD15*100-100</f>
        <v>#REF!</v>
      </c>
      <c r="AE19" s="58" t="e">
        <f>'T4'!AE19/'T4'!AE15*100-100</f>
        <v>#REF!</v>
      </c>
    </row>
    <row r="20" spans="2:31" ht="18.75" customHeight="1">
      <c r="B20" s="1"/>
      <c r="C20" s="186">
        <v>3</v>
      </c>
      <c r="D20" s="181" t="e">
        <f>'YY%4qsea adj'!C11</f>
        <v>#REF!</v>
      </c>
      <c r="E20" s="32" t="e">
        <f>'YY%4qsea adj'!D11</f>
        <v>#REF!</v>
      </c>
      <c r="F20" s="182" t="e">
        <f>'YY%4qsea adj'!E11</f>
        <v>#REF!</v>
      </c>
      <c r="G20" s="181" t="e">
        <f>'YY%4qsea adj'!F11</f>
        <v>#REF!</v>
      </c>
      <c r="H20" s="183" t="e">
        <f>'YY%4qsea adj'!G11</f>
        <v>#REF!</v>
      </c>
      <c r="I20" s="183" t="e">
        <f>'YY%4qsea adj'!H11</f>
        <v>#REF!</v>
      </c>
      <c r="J20" s="183" t="e">
        <f>'YY%4qsea adj'!I11</f>
        <v>#REF!</v>
      </c>
      <c r="K20" s="183" t="e">
        <f>'YY%4qsea adj'!J11</f>
        <v>#REF!</v>
      </c>
      <c r="L20" s="183" t="e">
        <f>'YY%4qsea adj'!K11</f>
        <v>#REF!</v>
      </c>
      <c r="M20" s="193" t="e">
        <f>'YY%4qsea adj'!L11</f>
        <v>#REF!</v>
      </c>
      <c r="N20" s="193" t="e">
        <f>'YY%4qsea adj'!M11</f>
        <v>#REF!</v>
      </c>
      <c r="O20" s="193" t="e">
        <f>'YY%4qsea adj'!N11</f>
        <v>#REF!</v>
      </c>
      <c r="P20" s="193" t="e">
        <f>'YY%4qsea adj'!O11</f>
        <v>#REF!</v>
      </c>
      <c r="Q20" s="193" t="e">
        <f>'YY%4qsea adj'!P11</f>
        <v>#REF!</v>
      </c>
      <c r="R20" s="193" t="e">
        <f>'YY%4qsea adj'!Q11</f>
        <v>#REF!</v>
      </c>
      <c r="S20" s="193" t="e">
        <f>'YY%4qsea adj'!R11</f>
        <v>#REF!</v>
      </c>
      <c r="T20" s="193" t="e">
        <f>'YY%4qsea adj'!S11</f>
        <v>#REF!</v>
      </c>
      <c r="U20" s="193" t="e">
        <f>'YY%4qsea adj'!T11</f>
        <v>#REF!</v>
      </c>
      <c r="V20" s="193" t="e">
        <f>'YY%4qsea adj'!U11</f>
        <v>#REF!</v>
      </c>
      <c r="W20" s="193" t="e">
        <f>'YY%4qsea adj'!V11</f>
        <v>#REF!</v>
      </c>
      <c r="X20" s="203" t="e">
        <f>'YY%4qsea adj'!W11</f>
        <v>#REF!</v>
      </c>
      <c r="Y20" s="203" t="e">
        <f>'YY%4qsea adj'!X11</f>
        <v>#REF!</v>
      </c>
      <c r="Z20" s="210" t="e">
        <f>'YY%4qsea adj'!Y11</f>
        <v>#REF!</v>
      </c>
      <c r="AC20" s="58" t="e">
        <f>'T4'!AC20/'T4'!AC16*100-100</f>
        <v>#REF!</v>
      </c>
      <c r="AD20" s="58" t="e">
        <f>'T4'!AD20/'T4'!AD16*100-100</f>
        <v>#REF!</v>
      </c>
      <c r="AE20" s="58" t="e">
        <f>'T4'!AE20/'T4'!AE16*100-100</f>
        <v>#REF!</v>
      </c>
    </row>
    <row r="21" spans="2:31" ht="18.75" customHeight="1">
      <c r="B21" s="1"/>
      <c r="C21" s="186">
        <v>4</v>
      </c>
      <c r="D21" s="181" t="e">
        <f>'YY%4qsea adj'!C12</f>
        <v>#REF!</v>
      </c>
      <c r="E21" s="32" t="e">
        <f>'YY%4qsea adj'!D12</f>
        <v>#REF!</v>
      </c>
      <c r="F21" s="182" t="e">
        <f>'YY%4qsea adj'!E12</f>
        <v>#REF!</v>
      </c>
      <c r="G21" s="181" t="e">
        <f>'YY%4qsea adj'!F12</f>
        <v>#REF!</v>
      </c>
      <c r="H21" s="183" t="e">
        <f>'YY%4qsea adj'!G12</f>
        <v>#REF!</v>
      </c>
      <c r="I21" s="183" t="e">
        <f>'YY%4qsea adj'!H12</f>
        <v>#REF!</v>
      </c>
      <c r="J21" s="183" t="e">
        <f>'YY%4qsea adj'!I12</f>
        <v>#REF!</v>
      </c>
      <c r="K21" s="183" t="e">
        <f>'YY%4qsea adj'!J12</f>
        <v>#REF!</v>
      </c>
      <c r="L21" s="183" t="e">
        <f>'YY%4qsea adj'!K12</f>
        <v>#REF!</v>
      </c>
      <c r="M21" s="193" t="e">
        <f>'YY%4qsea adj'!L12</f>
        <v>#REF!</v>
      </c>
      <c r="N21" s="193" t="e">
        <f>'YY%4qsea adj'!M12</f>
        <v>#REF!</v>
      </c>
      <c r="O21" s="193" t="e">
        <f>'YY%4qsea adj'!N12</f>
        <v>#REF!</v>
      </c>
      <c r="P21" s="193" t="e">
        <f>'YY%4qsea adj'!O12</f>
        <v>#REF!</v>
      </c>
      <c r="Q21" s="193" t="e">
        <f>'YY%4qsea adj'!P12</f>
        <v>#REF!</v>
      </c>
      <c r="R21" s="193" t="e">
        <f>'YY%4qsea adj'!Q12</f>
        <v>#REF!</v>
      </c>
      <c r="S21" s="193" t="e">
        <f>'YY%4qsea adj'!R12</f>
        <v>#REF!</v>
      </c>
      <c r="T21" s="193" t="e">
        <f>'YY%4qsea adj'!S12</f>
        <v>#REF!</v>
      </c>
      <c r="U21" s="193" t="e">
        <f>'YY%4qsea adj'!T12</f>
        <v>#REF!</v>
      </c>
      <c r="V21" s="193" t="e">
        <f>'YY%4qsea adj'!U12</f>
        <v>#REF!</v>
      </c>
      <c r="W21" s="193" t="e">
        <f>'YY%4qsea adj'!V12</f>
        <v>#REF!</v>
      </c>
      <c r="X21" s="203" t="e">
        <f>'YY%4qsea adj'!W12</f>
        <v>#REF!</v>
      </c>
      <c r="Y21" s="203" t="e">
        <f>'YY%4qsea adj'!X12</f>
        <v>#REF!</v>
      </c>
      <c r="Z21" s="210" t="e">
        <f>'YY%4qsea adj'!Y12</f>
        <v>#REF!</v>
      </c>
      <c r="AC21" s="58" t="e">
        <f>'T4'!AC21/'T4'!AC17*100-100</f>
        <v>#REF!</v>
      </c>
      <c r="AD21" s="58" t="e">
        <f>'T4'!AD21/'T4'!AD17*100-100</f>
        <v>#REF!</v>
      </c>
      <c r="AE21" s="58" t="e">
        <f>'T4'!AE21/'T4'!AE17*100-100</f>
        <v>#REF!</v>
      </c>
    </row>
    <row r="22" spans="2:31" ht="30" customHeight="1">
      <c r="B22" s="1">
        <v>2009</v>
      </c>
      <c r="C22" s="186">
        <v>1</v>
      </c>
      <c r="D22" s="181" t="e">
        <f>'YY%4qsea adj'!C13</f>
        <v>#REF!</v>
      </c>
      <c r="E22" s="32" t="e">
        <f>'YY%4qsea adj'!D13</f>
        <v>#REF!</v>
      </c>
      <c r="F22" s="182" t="e">
        <f>'YY%4qsea adj'!E13</f>
        <v>#REF!</v>
      </c>
      <c r="G22" s="181" t="e">
        <f>'YY%4qsea adj'!F13</f>
        <v>#REF!</v>
      </c>
      <c r="H22" s="183" t="e">
        <f>'YY%4qsea adj'!G13</f>
        <v>#REF!</v>
      </c>
      <c r="I22" s="183" t="e">
        <f>'YY%4qsea adj'!H13</f>
        <v>#REF!</v>
      </c>
      <c r="J22" s="183" t="e">
        <f>'YY%4qsea adj'!I13</f>
        <v>#REF!</v>
      </c>
      <c r="K22" s="183" t="e">
        <f>'YY%4qsea adj'!J13</f>
        <v>#REF!</v>
      </c>
      <c r="L22" s="183" t="e">
        <f>'YY%4qsea adj'!K13</f>
        <v>#REF!</v>
      </c>
      <c r="M22" s="193" t="e">
        <f>'YY%4qsea adj'!L13</f>
        <v>#REF!</v>
      </c>
      <c r="N22" s="193" t="e">
        <f>'YY%4qsea adj'!M13</f>
        <v>#REF!</v>
      </c>
      <c r="O22" s="193" t="e">
        <f>'YY%4qsea adj'!N13</f>
        <v>#REF!</v>
      </c>
      <c r="P22" s="193" t="e">
        <f>'YY%4qsea adj'!O13</f>
        <v>#REF!</v>
      </c>
      <c r="Q22" s="193" t="e">
        <f>'YY%4qsea adj'!P13</f>
        <v>#REF!</v>
      </c>
      <c r="R22" s="193" t="e">
        <f>'YY%4qsea adj'!Q13</f>
        <v>#REF!</v>
      </c>
      <c r="S22" s="193" t="e">
        <f>'YY%4qsea adj'!R13</f>
        <v>#REF!</v>
      </c>
      <c r="T22" s="193" t="e">
        <f>'YY%4qsea adj'!S13</f>
        <v>#REF!</v>
      </c>
      <c r="U22" s="193" t="e">
        <f>'YY%4qsea adj'!T13</f>
        <v>#REF!</v>
      </c>
      <c r="V22" s="193" t="e">
        <f>'YY%4qsea adj'!U13</f>
        <v>#REF!</v>
      </c>
      <c r="W22" s="193" t="e">
        <f>'YY%4qsea adj'!V13</f>
        <v>#REF!</v>
      </c>
      <c r="X22" s="203" t="e">
        <f>'YY%4qsea adj'!W13</f>
        <v>#REF!</v>
      </c>
      <c r="Y22" s="203" t="e">
        <f>'YY%4qsea adj'!X13</f>
        <v>#REF!</v>
      </c>
      <c r="Z22" s="210" t="e">
        <f>'YY%4qsea adj'!Y13</f>
        <v>#REF!</v>
      </c>
      <c r="AC22" s="58" t="e">
        <f>'T4'!AC22/'T4'!AC18*100-100</f>
        <v>#REF!</v>
      </c>
      <c r="AD22" s="58" t="e">
        <f>'T4'!AD22/'T4'!AD18*100-100</f>
        <v>#REF!</v>
      </c>
      <c r="AE22" s="58" t="e">
        <f>'T4'!AE22/'T4'!AE18*100-100</f>
        <v>#REF!</v>
      </c>
    </row>
    <row r="23" spans="2:31" ht="18.75" customHeight="1">
      <c r="B23" s="1"/>
      <c r="C23" s="186">
        <v>2</v>
      </c>
      <c r="D23" s="181" t="e">
        <f>'YY%4qsea adj'!C14</f>
        <v>#REF!</v>
      </c>
      <c r="E23" s="32" t="e">
        <f>'YY%4qsea adj'!D14</f>
        <v>#REF!</v>
      </c>
      <c r="F23" s="182" t="e">
        <f>'YY%4qsea adj'!E14</f>
        <v>#REF!</v>
      </c>
      <c r="G23" s="181" t="e">
        <f>'YY%4qsea adj'!F14</f>
        <v>#REF!</v>
      </c>
      <c r="H23" s="183" t="e">
        <f>'YY%4qsea adj'!G14</f>
        <v>#REF!</v>
      </c>
      <c r="I23" s="183" t="e">
        <f>'YY%4qsea adj'!H14</f>
        <v>#REF!</v>
      </c>
      <c r="J23" s="183" t="e">
        <f>'YY%4qsea adj'!I14</f>
        <v>#REF!</v>
      </c>
      <c r="K23" s="183" t="e">
        <f>'YY%4qsea adj'!J14</f>
        <v>#REF!</v>
      </c>
      <c r="L23" s="183" t="e">
        <f>'YY%4qsea adj'!K14</f>
        <v>#REF!</v>
      </c>
      <c r="M23" s="193" t="e">
        <f>'YY%4qsea adj'!L14</f>
        <v>#REF!</v>
      </c>
      <c r="N23" s="193" t="e">
        <f>'YY%4qsea adj'!M14</f>
        <v>#REF!</v>
      </c>
      <c r="O23" s="193" t="e">
        <f>'YY%4qsea adj'!N14</f>
        <v>#REF!</v>
      </c>
      <c r="P23" s="193" t="e">
        <f>'YY%4qsea adj'!O14</f>
        <v>#REF!</v>
      </c>
      <c r="Q23" s="193" t="e">
        <f>'YY%4qsea adj'!P14</f>
        <v>#REF!</v>
      </c>
      <c r="R23" s="193" t="e">
        <f>'YY%4qsea adj'!Q14</f>
        <v>#REF!</v>
      </c>
      <c r="S23" s="193" t="e">
        <f>'YY%4qsea adj'!R14</f>
        <v>#REF!</v>
      </c>
      <c r="T23" s="193" t="e">
        <f>'YY%4qsea adj'!S14</f>
        <v>#REF!</v>
      </c>
      <c r="U23" s="193" t="e">
        <f>'YY%4qsea adj'!T14</f>
        <v>#REF!</v>
      </c>
      <c r="V23" s="193" t="e">
        <f>'YY%4qsea adj'!U14</f>
        <v>#REF!</v>
      </c>
      <c r="W23" s="193" t="e">
        <f>'YY%4qsea adj'!V14</f>
        <v>#REF!</v>
      </c>
      <c r="X23" s="203" t="e">
        <f>'YY%4qsea adj'!W14</f>
        <v>#REF!</v>
      </c>
      <c r="Y23" s="203" t="e">
        <f>'YY%4qsea adj'!X14</f>
        <v>#REF!</v>
      </c>
      <c r="Z23" s="210" t="e">
        <f>'YY%4qsea adj'!Y14</f>
        <v>#REF!</v>
      </c>
      <c r="AC23" s="58" t="e">
        <f>'T4'!AC23/'T4'!AC19*100-100</f>
        <v>#REF!</v>
      </c>
      <c r="AD23" s="58" t="e">
        <f>'T4'!AD23/'T4'!AD19*100-100</f>
        <v>#REF!</v>
      </c>
      <c r="AE23" s="58" t="e">
        <f>'T4'!AE23/'T4'!AE19*100-100</f>
        <v>#REF!</v>
      </c>
    </row>
    <row r="24" spans="2:31" ht="18.75" customHeight="1">
      <c r="B24" s="1"/>
      <c r="C24" s="186">
        <v>3</v>
      </c>
      <c r="D24" s="181" t="e">
        <f>'YY%4qsea adj'!C15</f>
        <v>#REF!</v>
      </c>
      <c r="E24" s="32" t="e">
        <f>'YY%4qsea adj'!D15</f>
        <v>#REF!</v>
      </c>
      <c r="F24" s="182" t="e">
        <f>'YY%4qsea adj'!E15</f>
        <v>#REF!</v>
      </c>
      <c r="G24" s="181" t="e">
        <f>'YY%4qsea adj'!F15</f>
        <v>#REF!</v>
      </c>
      <c r="H24" s="183" t="e">
        <f>'YY%4qsea adj'!G15</f>
        <v>#REF!</v>
      </c>
      <c r="I24" s="183" t="e">
        <f>'YY%4qsea adj'!H15</f>
        <v>#REF!</v>
      </c>
      <c r="J24" s="183" t="e">
        <f>'YY%4qsea adj'!I15</f>
        <v>#REF!</v>
      </c>
      <c r="K24" s="183" t="e">
        <f>'YY%4qsea adj'!J15</f>
        <v>#REF!</v>
      </c>
      <c r="L24" s="183" t="e">
        <f>'YY%4qsea adj'!K15</f>
        <v>#REF!</v>
      </c>
      <c r="M24" s="193" t="e">
        <f>'YY%4qsea adj'!L15</f>
        <v>#REF!</v>
      </c>
      <c r="N24" s="193" t="e">
        <f>'YY%4qsea adj'!M15</f>
        <v>#REF!</v>
      </c>
      <c r="O24" s="193" t="e">
        <f>'YY%4qsea adj'!N15</f>
        <v>#REF!</v>
      </c>
      <c r="P24" s="193" t="e">
        <f>'YY%4qsea adj'!O15</f>
        <v>#REF!</v>
      </c>
      <c r="Q24" s="193" t="e">
        <f>'YY%4qsea adj'!P15</f>
        <v>#REF!</v>
      </c>
      <c r="R24" s="193" t="e">
        <f>'YY%4qsea adj'!Q15</f>
        <v>#REF!</v>
      </c>
      <c r="S24" s="193" t="e">
        <f>'YY%4qsea adj'!R15</f>
        <v>#REF!</v>
      </c>
      <c r="T24" s="193" t="e">
        <f>'YY%4qsea adj'!S15</f>
        <v>#REF!</v>
      </c>
      <c r="U24" s="193" t="e">
        <f>'YY%4qsea adj'!T15</f>
        <v>#REF!</v>
      </c>
      <c r="V24" s="193" t="e">
        <f>'YY%4qsea adj'!U15</f>
        <v>#REF!</v>
      </c>
      <c r="W24" s="193" t="e">
        <f>'YY%4qsea adj'!V15</f>
        <v>#REF!</v>
      </c>
      <c r="X24" s="203" t="e">
        <f>'YY%4qsea adj'!W15</f>
        <v>#REF!</v>
      </c>
      <c r="Y24" s="203" t="e">
        <f>'YY%4qsea adj'!X15</f>
        <v>#REF!</v>
      </c>
      <c r="Z24" s="210" t="e">
        <f>'YY%4qsea adj'!Y15</f>
        <v>#REF!</v>
      </c>
      <c r="AC24" s="58" t="e">
        <f>'T4'!AC24/'T4'!AC20*100-100</f>
        <v>#REF!</v>
      </c>
      <c r="AD24" s="58" t="e">
        <f>'T4'!AD24/'T4'!AD20*100-100</f>
        <v>#REF!</v>
      </c>
      <c r="AE24" s="58" t="e">
        <f>'T4'!AE24/'T4'!AE20*100-100</f>
        <v>#REF!</v>
      </c>
    </row>
    <row r="25" spans="2:31" ht="18.75" customHeight="1">
      <c r="B25" s="1"/>
      <c r="C25" s="186">
        <v>4</v>
      </c>
      <c r="D25" s="181" t="e">
        <f>'YY%4qsea adj'!C16</f>
        <v>#REF!</v>
      </c>
      <c r="E25" s="32" t="e">
        <f>'YY%4qsea adj'!D16</f>
        <v>#REF!</v>
      </c>
      <c r="F25" s="182" t="e">
        <f>'YY%4qsea adj'!E16</f>
        <v>#REF!</v>
      </c>
      <c r="G25" s="181" t="e">
        <f>'YY%4qsea adj'!F16</f>
        <v>#REF!</v>
      </c>
      <c r="H25" s="183" t="e">
        <f>'YY%4qsea adj'!G16</f>
        <v>#REF!</v>
      </c>
      <c r="I25" s="183" t="e">
        <f>'YY%4qsea adj'!H16</f>
        <v>#REF!</v>
      </c>
      <c r="J25" s="183" t="e">
        <f>'YY%4qsea adj'!I16</f>
        <v>#REF!</v>
      </c>
      <c r="K25" s="183" t="e">
        <f>'YY%4qsea adj'!J16</f>
        <v>#REF!</v>
      </c>
      <c r="L25" s="183" t="e">
        <f>'YY%4qsea adj'!K16</f>
        <v>#REF!</v>
      </c>
      <c r="M25" s="193" t="e">
        <f>'YY%4qsea adj'!L16</f>
        <v>#REF!</v>
      </c>
      <c r="N25" s="193" t="e">
        <f>'YY%4qsea adj'!M16</f>
        <v>#REF!</v>
      </c>
      <c r="O25" s="193" t="e">
        <f>'YY%4qsea adj'!N16</f>
        <v>#REF!</v>
      </c>
      <c r="P25" s="193" t="e">
        <f>'YY%4qsea adj'!O16</f>
        <v>#REF!</v>
      </c>
      <c r="Q25" s="193" t="e">
        <f>'YY%4qsea adj'!P16</f>
        <v>#REF!</v>
      </c>
      <c r="R25" s="193" t="e">
        <f>'YY%4qsea adj'!Q16</f>
        <v>#REF!</v>
      </c>
      <c r="S25" s="193" t="e">
        <f>'YY%4qsea adj'!R16</f>
        <v>#REF!</v>
      </c>
      <c r="T25" s="193" t="e">
        <f>'YY%4qsea adj'!S16</f>
        <v>#REF!</v>
      </c>
      <c r="U25" s="193" t="e">
        <f>'YY%4qsea adj'!T16</f>
        <v>#REF!</v>
      </c>
      <c r="V25" s="193" t="e">
        <f>'YY%4qsea adj'!U16</f>
        <v>#REF!</v>
      </c>
      <c r="W25" s="193" t="e">
        <f>'YY%4qsea adj'!V16</f>
        <v>#REF!</v>
      </c>
      <c r="X25" s="203" t="e">
        <f>'YY%4qsea adj'!W16</f>
        <v>#REF!</v>
      </c>
      <c r="Y25" s="203" t="e">
        <f>'YY%4qsea adj'!X16</f>
        <v>#REF!</v>
      </c>
      <c r="Z25" s="210" t="e">
        <f>'YY%4qsea adj'!Y16</f>
        <v>#REF!</v>
      </c>
      <c r="AC25" s="58" t="e">
        <f>'T4'!AC25/'T4'!AC21*100-100</f>
        <v>#REF!</v>
      </c>
      <c r="AD25" s="58" t="e">
        <f>'T4'!AD25/'T4'!AD21*100-100</f>
        <v>#REF!</v>
      </c>
      <c r="AE25" s="58" t="e">
        <f>'T4'!AE25/'T4'!AE21*100-100</f>
        <v>#REF!</v>
      </c>
    </row>
    <row r="26" spans="2:31" ht="30" customHeight="1">
      <c r="B26" s="1">
        <v>2010</v>
      </c>
      <c r="C26" s="186">
        <v>1</v>
      </c>
      <c r="D26" s="181" t="e">
        <f>'YY%4qsea adj'!C17</f>
        <v>#REF!</v>
      </c>
      <c r="E26" s="32" t="e">
        <f>'YY%4qsea adj'!D17</f>
        <v>#REF!</v>
      </c>
      <c r="F26" s="182" t="e">
        <f>'YY%4qsea adj'!E17</f>
        <v>#REF!</v>
      </c>
      <c r="G26" s="181" t="e">
        <f>'YY%4qsea adj'!F17</f>
        <v>#REF!</v>
      </c>
      <c r="H26" s="183" t="e">
        <f>'YY%4qsea adj'!G17</f>
        <v>#REF!</v>
      </c>
      <c r="I26" s="183" t="e">
        <f>'YY%4qsea adj'!H17</f>
        <v>#REF!</v>
      </c>
      <c r="J26" s="183" t="e">
        <f>'YY%4qsea adj'!I17</f>
        <v>#REF!</v>
      </c>
      <c r="K26" s="183" t="e">
        <f>'YY%4qsea adj'!J17</f>
        <v>#REF!</v>
      </c>
      <c r="L26" s="183" t="e">
        <f>'YY%4qsea adj'!K17</f>
        <v>#REF!</v>
      </c>
      <c r="M26" s="193" t="e">
        <f>'YY%4qsea adj'!L17</f>
        <v>#REF!</v>
      </c>
      <c r="N26" s="193" t="e">
        <f>'YY%4qsea adj'!M17</f>
        <v>#REF!</v>
      </c>
      <c r="O26" s="193" t="e">
        <f>'YY%4qsea adj'!N17</f>
        <v>#REF!</v>
      </c>
      <c r="P26" s="193" t="e">
        <f>'YY%4qsea adj'!O17</f>
        <v>#REF!</v>
      </c>
      <c r="Q26" s="193" t="e">
        <f>'YY%4qsea adj'!P17</f>
        <v>#REF!</v>
      </c>
      <c r="R26" s="193" t="e">
        <f>'YY%4qsea adj'!Q17</f>
        <v>#REF!</v>
      </c>
      <c r="S26" s="193" t="e">
        <f>'YY%4qsea adj'!R17</f>
        <v>#REF!</v>
      </c>
      <c r="T26" s="193" t="e">
        <f>'YY%4qsea adj'!S17</f>
        <v>#REF!</v>
      </c>
      <c r="U26" s="193" t="e">
        <f>'YY%4qsea adj'!T17</f>
        <v>#REF!</v>
      </c>
      <c r="V26" s="193" t="e">
        <f>'YY%4qsea adj'!U17</f>
        <v>#REF!</v>
      </c>
      <c r="W26" s="193" t="e">
        <f>'YY%4qsea adj'!V17</f>
        <v>#REF!</v>
      </c>
      <c r="X26" s="203" t="e">
        <f>'YY%4qsea adj'!W17</f>
        <v>#REF!</v>
      </c>
      <c r="Y26" s="203" t="e">
        <f>'YY%4qsea adj'!X17</f>
        <v>#REF!</v>
      </c>
      <c r="Z26" s="210" t="e">
        <f>'YY%4qsea adj'!Y17</f>
        <v>#REF!</v>
      </c>
      <c r="AC26" s="58" t="e">
        <f>'T4'!AC26/'T4'!AC22*100-100</f>
        <v>#REF!</v>
      </c>
      <c r="AD26" s="58" t="e">
        <f>'T4'!AD26/'T4'!AD22*100-100</f>
        <v>#REF!</v>
      </c>
      <c r="AE26" s="58" t="e">
        <f>'T4'!AE26/'T4'!AE22*100-100</f>
        <v>#REF!</v>
      </c>
    </row>
    <row r="27" spans="2:31" ht="18.75" customHeight="1">
      <c r="B27" s="1"/>
      <c r="C27" s="186">
        <v>2</v>
      </c>
      <c r="D27" s="181" t="e">
        <f>'YY%4qsea adj'!C18</f>
        <v>#REF!</v>
      </c>
      <c r="E27" s="32" t="e">
        <f>'YY%4qsea adj'!D18</f>
        <v>#REF!</v>
      </c>
      <c r="F27" s="182" t="e">
        <f>'YY%4qsea adj'!E18</f>
        <v>#REF!</v>
      </c>
      <c r="G27" s="181" t="e">
        <f>'YY%4qsea adj'!F18</f>
        <v>#REF!</v>
      </c>
      <c r="H27" s="183" t="e">
        <f>'YY%4qsea adj'!G18</f>
        <v>#REF!</v>
      </c>
      <c r="I27" s="183" t="e">
        <f>'YY%4qsea adj'!H18</f>
        <v>#REF!</v>
      </c>
      <c r="J27" s="183" t="e">
        <f>'YY%4qsea adj'!I18</f>
        <v>#REF!</v>
      </c>
      <c r="K27" s="183" t="e">
        <f>'YY%4qsea adj'!J18</f>
        <v>#REF!</v>
      </c>
      <c r="L27" s="183" t="e">
        <f>'YY%4qsea adj'!K18</f>
        <v>#REF!</v>
      </c>
      <c r="M27" s="193" t="e">
        <f>'YY%4qsea adj'!L18</f>
        <v>#REF!</v>
      </c>
      <c r="N27" s="193" t="e">
        <f>'YY%4qsea adj'!M18</f>
        <v>#REF!</v>
      </c>
      <c r="O27" s="193" t="e">
        <f>'YY%4qsea adj'!N18</f>
        <v>#REF!</v>
      </c>
      <c r="P27" s="193" t="e">
        <f>'YY%4qsea adj'!O18</f>
        <v>#REF!</v>
      </c>
      <c r="Q27" s="193" t="e">
        <f>'YY%4qsea adj'!P18</f>
        <v>#REF!</v>
      </c>
      <c r="R27" s="193" t="e">
        <f>'YY%4qsea adj'!Q18</f>
        <v>#REF!</v>
      </c>
      <c r="S27" s="193" t="e">
        <f>'YY%4qsea adj'!R18</f>
        <v>#REF!</v>
      </c>
      <c r="T27" s="193" t="e">
        <f>'YY%4qsea adj'!S18</f>
        <v>#REF!</v>
      </c>
      <c r="U27" s="193" t="e">
        <f>'YY%4qsea adj'!T18</f>
        <v>#REF!</v>
      </c>
      <c r="V27" s="193" t="e">
        <f>'YY%4qsea adj'!U18</f>
        <v>#REF!</v>
      </c>
      <c r="W27" s="193" t="e">
        <f>'YY%4qsea adj'!V18</f>
        <v>#REF!</v>
      </c>
      <c r="X27" s="203" t="e">
        <f>'YY%4qsea adj'!W18</f>
        <v>#REF!</v>
      </c>
      <c r="Y27" s="203" t="e">
        <f>'YY%4qsea adj'!X18</f>
        <v>#REF!</v>
      </c>
      <c r="Z27" s="210" t="e">
        <f>'YY%4qsea adj'!Y18</f>
        <v>#REF!</v>
      </c>
      <c r="AC27" s="58" t="e">
        <f>'T4'!AC27/'T4'!AC23*100-100</f>
        <v>#REF!</v>
      </c>
      <c r="AD27" s="58" t="e">
        <f>'T4'!AD27/'T4'!AD23*100-100</f>
        <v>#REF!</v>
      </c>
      <c r="AE27" s="58" t="e">
        <f>'T4'!AE27/'T4'!AE23*100-100</f>
        <v>#REF!</v>
      </c>
    </row>
    <row r="28" spans="2:31" ht="18.75" customHeight="1">
      <c r="B28" s="1"/>
      <c r="C28" s="186">
        <v>3</v>
      </c>
      <c r="D28" s="181" t="e">
        <f>'YY%4qsea adj'!C19</f>
        <v>#REF!</v>
      </c>
      <c r="E28" s="32" t="e">
        <f>'YY%4qsea adj'!D19</f>
        <v>#REF!</v>
      </c>
      <c r="F28" s="182" t="e">
        <f>'YY%4qsea adj'!E19</f>
        <v>#REF!</v>
      </c>
      <c r="G28" s="181" t="e">
        <f>'YY%4qsea adj'!F19</f>
        <v>#REF!</v>
      </c>
      <c r="H28" s="183" t="e">
        <f>'YY%4qsea adj'!G19</f>
        <v>#REF!</v>
      </c>
      <c r="I28" s="183" t="e">
        <f>'YY%4qsea adj'!H19</f>
        <v>#REF!</v>
      </c>
      <c r="J28" s="183" t="e">
        <f>'YY%4qsea adj'!I19</f>
        <v>#REF!</v>
      </c>
      <c r="K28" s="183" t="e">
        <f>'YY%4qsea adj'!J19</f>
        <v>#REF!</v>
      </c>
      <c r="L28" s="183" t="e">
        <f>'YY%4qsea adj'!K19</f>
        <v>#REF!</v>
      </c>
      <c r="M28" s="193" t="e">
        <f>'YY%4qsea adj'!L19</f>
        <v>#REF!</v>
      </c>
      <c r="N28" s="193" t="e">
        <f>'YY%4qsea adj'!M19</f>
        <v>#REF!</v>
      </c>
      <c r="O28" s="193" t="e">
        <f>'YY%4qsea adj'!N19</f>
        <v>#REF!</v>
      </c>
      <c r="P28" s="193" t="e">
        <f>'YY%4qsea adj'!O19</f>
        <v>#REF!</v>
      </c>
      <c r="Q28" s="193" t="e">
        <f>'YY%4qsea adj'!P19</f>
        <v>#REF!</v>
      </c>
      <c r="R28" s="193" t="e">
        <f>'YY%4qsea adj'!Q19</f>
        <v>#REF!</v>
      </c>
      <c r="S28" s="193" t="e">
        <f>'YY%4qsea adj'!R19</f>
        <v>#REF!</v>
      </c>
      <c r="T28" s="193" t="e">
        <f>'YY%4qsea adj'!S19</f>
        <v>#REF!</v>
      </c>
      <c r="U28" s="193" t="e">
        <f>'YY%4qsea adj'!T19</f>
        <v>#REF!</v>
      </c>
      <c r="V28" s="193" t="e">
        <f>'YY%4qsea adj'!U19</f>
        <v>#REF!</v>
      </c>
      <c r="W28" s="193" t="e">
        <f>'YY%4qsea adj'!V19</f>
        <v>#REF!</v>
      </c>
      <c r="X28" s="203" t="e">
        <f>'YY%4qsea adj'!W19</f>
        <v>#REF!</v>
      </c>
      <c r="Y28" s="203" t="e">
        <f>'YY%4qsea adj'!X19</f>
        <v>#REF!</v>
      </c>
      <c r="Z28" s="210" t="e">
        <f>'YY%4qsea adj'!Y19</f>
        <v>#REF!</v>
      </c>
      <c r="AC28" s="58" t="e">
        <f>'T4'!AC28/'T4'!AC24*100-100</f>
        <v>#REF!</v>
      </c>
      <c r="AD28" s="58" t="e">
        <f>'T4'!AD28/'T4'!AD24*100-100</f>
        <v>#REF!</v>
      </c>
      <c r="AE28" s="58" t="e">
        <f>'T4'!AE28/'T4'!AE24*100-100</f>
        <v>#REF!</v>
      </c>
    </row>
    <row r="29" spans="2:31" ht="18.75" customHeight="1">
      <c r="B29" s="1"/>
      <c r="C29" s="186">
        <v>4</v>
      </c>
      <c r="D29" s="181" t="e">
        <f>'YY%4qsea adj'!C20</f>
        <v>#REF!</v>
      </c>
      <c r="E29" s="32" t="e">
        <f>'YY%4qsea adj'!D20</f>
        <v>#REF!</v>
      </c>
      <c r="F29" s="182" t="e">
        <f>'YY%4qsea adj'!E20</f>
        <v>#REF!</v>
      </c>
      <c r="G29" s="181" t="e">
        <f>'YY%4qsea adj'!F20</f>
        <v>#REF!</v>
      </c>
      <c r="H29" s="183" t="e">
        <f>'YY%4qsea adj'!G20</f>
        <v>#REF!</v>
      </c>
      <c r="I29" s="183" t="e">
        <f>'YY%4qsea adj'!H20</f>
        <v>#REF!</v>
      </c>
      <c r="J29" s="183" t="e">
        <f>'YY%4qsea adj'!I20</f>
        <v>#REF!</v>
      </c>
      <c r="K29" s="183" t="e">
        <f>'YY%4qsea adj'!J20</f>
        <v>#REF!</v>
      </c>
      <c r="L29" s="183" t="e">
        <f>'YY%4qsea adj'!K20</f>
        <v>#REF!</v>
      </c>
      <c r="M29" s="193" t="e">
        <f>'YY%4qsea adj'!L20</f>
        <v>#REF!</v>
      </c>
      <c r="N29" s="193" t="e">
        <f>'YY%4qsea adj'!M20</f>
        <v>#REF!</v>
      </c>
      <c r="O29" s="193" t="e">
        <f>'YY%4qsea adj'!N20</f>
        <v>#REF!</v>
      </c>
      <c r="P29" s="193" t="e">
        <f>'YY%4qsea adj'!O20</f>
        <v>#REF!</v>
      </c>
      <c r="Q29" s="193" t="e">
        <f>'YY%4qsea adj'!P20</f>
        <v>#REF!</v>
      </c>
      <c r="R29" s="193" t="e">
        <f>'YY%4qsea adj'!Q20</f>
        <v>#REF!</v>
      </c>
      <c r="S29" s="193" t="e">
        <f>'YY%4qsea adj'!R20</f>
        <v>#REF!</v>
      </c>
      <c r="T29" s="193" t="e">
        <f>'YY%4qsea adj'!S20</f>
        <v>#REF!</v>
      </c>
      <c r="U29" s="193" t="e">
        <f>'YY%4qsea adj'!T20</f>
        <v>#REF!</v>
      </c>
      <c r="V29" s="193" t="e">
        <f>'YY%4qsea adj'!U20</f>
        <v>#REF!</v>
      </c>
      <c r="W29" s="193" t="e">
        <f>'YY%4qsea adj'!V20</f>
        <v>#REF!</v>
      </c>
      <c r="X29" s="203" t="e">
        <f>'YY%4qsea adj'!W20</f>
        <v>#REF!</v>
      </c>
      <c r="Y29" s="203" t="e">
        <f>'YY%4qsea adj'!X20</f>
        <v>#REF!</v>
      </c>
      <c r="Z29" s="210" t="e">
        <f>'YY%4qsea adj'!Y20</f>
        <v>#REF!</v>
      </c>
      <c r="AC29" s="58" t="e">
        <f>'T4'!AC29/'T4'!AC25*100-100</f>
        <v>#REF!</v>
      </c>
      <c r="AD29" s="58" t="e">
        <f>'T4'!AD29/'T4'!AD25*100-100</f>
        <v>#REF!</v>
      </c>
      <c r="AE29" s="58" t="e">
        <f>'T4'!AE29/'T4'!AE25*100-100</f>
        <v>#REF!</v>
      </c>
    </row>
    <row r="30" spans="2:31" ht="30" customHeight="1">
      <c r="B30" s="1">
        <v>2011</v>
      </c>
      <c r="C30" s="186">
        <v>1</v>
      </c>
      <c r="D30" s="181" t="e">
        <f>'YY%4qsea adj'!C21</f>
        <v>#REF!</v>
      </c>
      <c r="E30" s="32" t="e">
        <f>'YY%4qsea adj'!D21</f>
        <v>#REF!</v>
      </c>
      <c r="F30" s="182" t="e">
        <f>'YY%4qsea adj'!E21</f>
        <v>#REF!</v>
      </c>
      <c r="G30" s="181" t="e">
        <f>'YY%4qsea adj'!F21</f>
        <v>#REF!</v>
      </c>
      <c r="H30" s="183" t="e">
        <f>'YY%4qsea adj'!G21</f>
        <v>#REF!</v>
      </c>
      <c r="I30" s="183" t="e">
        <f>'YY%4qsea adj'!H21</f>
        <v>#REF!</v>
      </c>
      <c r="J30" s="183" t="e">
        <f>'YY%4qsea adj'!I21</f>
        <v>#REF!</v>
      </c>
      <c r="K30" s="183" t="e">
        <f>'YY%4qsea adj'!J21</f>
        <v>#REF!</v>
      </c>
      <c r="L30" s="183" t="e">
        <f>'YY%4qsea adj'!K21</f>
        <v>#REF!</v>
      </c>
      <c r="M30" s="193" t="e">
        <f>'YY%4qsea adj'!L21</f>
        <v>#REF!</v>
      </c>
      <c r="N30" s="193" t="e">
        <f>'YY%4qsea adj'!M21</f>
        <v>#REF!</v>
      </c>
      <c r="O30" s="193" t="e">
        <f>'YY%4qsea adj'!N21</f>
        <v>#REF!</v>
      </c>
      <c r="P30" s="193" t="e">
        <f>'YY%4qsea adj'!O21</f>
        <v>#REF!</v>
      </c>
      <c r="Q30" s="193" t="e">
        <f>'YY%4qsea adj'!P21</f>
        <v>#REF!</v>
      </c>
      <c r="R30" s="193" t="e">
        <f>'YY%4qsea adj'!Q21</f>
        <v>#REF!</v>
      </c>
      <c r="S30" s="193" t="e">
        <f>'YY%4qsea adj'!R21</f>
        <v>#REF!</v>
      </c>
      <c r="T30" s="193" t="e">
        <f>'YY%4qsea adj'!S21</f>
        <v>#REF!</v>
      </c>
      <c r="U30" s="193" t="e">
        <f>'YY%4qsea adj'!T21</f>
        <v>#REF!</v>
      </c>
      <c r="V30" s="193" t="e">
        <f>'YY%4qsea adj'!U21</f>
        <v>#REF!</v>
      </c>
      <c r="W30" s="193" t="e">
        <f>'YY%4qsea adj'!V21</f>
        <v>#REF!</v>
      </c>
      <c r="X30" s="203" t="e">
        <f>'YY%4qsea adj'!W21</f>
        <v>#REF!</v>
      </c>
      <c r="Y30" s="203" t="e">
        <f>'YY%4qsea adj'!X21</f>
        <v>#REF!</v>
      </c>
      <c r="Z30" s="210" t="e">
        <f>'YY%4qsea adj'!Y21</f>
        <v>#REF!</v>
      </c>
      <c r="AC30" s="58" t="e">
        <f>'T4'!AC30/'T4'!AC26*100-100</f>
        <v>#REF!</v>
      </c>
      <c r="AD30" s="58" t="e">
        <f>'T4'!AD30/'T4'!AD26*100-100</f>
        <v>#REF!</v>
      </c>
      <c r="AE30" s="58" t="e">
        <f>'T4'!AE30/'T4'!AE26*100-100</f>
        <v>#REF!</v>
      </c>
    </row>
    <row r="31" spans="2:31" ht="18.75" customHeight="1">
      <c r="B31" s="1"/>
      <c r="C31" s="186">
        <v>2</v>
      </c>
      <c r="D31" s="181" t="e">
        <f>'YY%4qsea adj'!C22</f>
        <v>#REF!</v>
      </c>
      <c r="E31" s="32" t="e">
        <f>'YY%4qsea adj'!D22</f>
        <v>#REF!</v>
      </c>
      <c r="F31" s="182" t="e">
        <f>'YY%4qsea adj'!E22</f>
        <v>#REF!</v>
      </c>
      <c r="G31" s="181" t="e">
        <f>'YY%4qsea adj'!F22</f>
        <v>#REF!</v>
      </c>
      <c r="H31" s="183" t="e">
        <f>'YY%4qsea adj'!G22</f>
        <v>#REF!</v>
      </c>
      <c r="I31" s="183" t="e">
        <f>'YY%4qsea adj'!H22</f>
        <v>#REF!</v>
      </c>
      <c r="J31" s="183" t="e">
        <f>'YY%4qsea adj'!I22</f>
        <v>#REF!</v>
      </c>
      <c r="K31" s="183" t="e">
        <f>'YY%4qsea adj'!J22</f>
        <v>#REF!</v>
      </c>
      <c r="L31" s="183" t="e">
        <f>'YY%4qsea adj'!K22</f>
        <v>#REF!</v>
      </c>
      <c r="M31" s="193" t="e">
        <f>'YY%4qsea adj'!L22</f>
        <v>#REF!</v>
      </c>
      <c r="N31" s="193" t="e">
        <f>'YY%4qsea adj'!M22</f>
        <v>#REF!</v>
      </c>
      <c r="O31" s="193" t="e">
        <f>'YY%4qsea adj'!N22</f>
        <v>#REF!</v>
      </c>
      <c r="P31" s="193" t="e">
        <f>'YY%4qsea adj'!O22</f>
        <v>#REF!</v>
      </c>
      <c r="Q31" s="193" t="e">
        <f>'YY%4qsea adj'!P22</f>
        <v>#REF!</v>
      </c>
      <c r="R31" s="193" t="e">
        <f>'YY%4qsea adj'!Q22</f>
        <v>#REF!</v>
      </c>
      <c r="S31" s="193" t="e">
        <f>'YY%4qsea adj'!R22</f>
        <v>#REF!</v>
      </c>
      <c r="T31" s="193" t="e">
        <f>'YY%4qsea adj'!S22</f>
        <v>#REF!</v>
      </c>
      <c r="U31" s="193" t="e">
        <f>'YY%4qsea adj'!T22</f>
        <v>#REF!</v>
      </c>
      <c r="V31" s="193" t="e">
        <f>'YY%4qsea adj'!U22</f>
        <v>#REF!</v>
      </c>
      <c r="W31" s="193" t="e">
        <f>'YY%4qsea adj'!V22</f>
        <v>#REF!</v>
      </c>
      <c r="X31" s="203" t="e">
        <f>'YY%4qsea adj'!W22</f>
        <v>#REF!</v>
      </c>
      <c r="Y31" s="203" t="e">
        <f>'YY%4qsea adj'!X22</f>
        <v>#REF!</v>
      </c>
      <c r="Z31" s="210" t="e">
        <f>'YY%4qsea adj'!Y22</f>
        <v>#REF!</v>
      </c>
      <c r="AC31" s="58" t="e">
        <f>'T4'!AC31/'T4'!AC27*100-100</f>
        <v>#REF!</v>
      </c>
      <c r="AD31" s="58" t="e">
        <f>'T4'!AD31/'T4'!AD27*100-100</f>
        <v>#REF!</v>
      </c>
      <c r="AE31" s="58" t="e">
        <f>'T4'!AE31/'T4'!AE27*100-100</f>
        <v>#REF!</v>
      </c>
    </row>
    <row r="32" spans="2:31" ht="18.75" customHeight="1">
      <c r="B32" s="1"/>
      <c r="C32" s="186" t="s">
        <v>56</v>
      </c>
      <c r="D32" s="181" t="e">
        <f>'YY%4qsea adj'!C23</f>
        <v>#REF!</v>
      </c>
      <c r="E32" s="32" t="e">
        <f>'YY%4qsea adj'!D23</f>
        <v>#REF!</v>
      </c>
      <c r="F32" s="182" t="e">
        <f>'YY%4qsea adj'!E23</f>
        <v>#REF!</v>
      </c>
      <c r="G32" s="181" t="e">
        <f>'YY%4qsea adj'!F23</f>
        <v>#REF!</v>
      </c>
      <c r="H32" s="183" t="e">
        <f>'YY%4qsea adj'!G23</f>
        <v>#REF!</v>
      </c>
      <c r="I32" s="183" t="e">
        <f>'YY%4qsea adj'!H23</f>
        <v>#REF!</v>
      </c>
      <c r="J32" s="183" t="e">
        <f>'YY%4qsea adj'!I23</f>
        <v>#REF!</v>
      </c>
      <c r="K32" s="183" t="e">
        <f>'YY%4qsea adj'!J23</f>
        <v>#REF!</v>
      </c>
      <c r="L32" s="183" t="e">
        <f>'YY%4qsea adj'!K23</f>
        <v>#REF!</v>
      </c>
      <c r="M32" s="193" t="e">
        <f>'YY%4qsea adj'!L23</f>
        <v>#REF!</v>
      </c>
      <c r="N32" s="193" t="e">
        <f>'YY%4qsea adj'!M23</f>
        <v>#REF!</v>
      </c>
      <c r="O32" s="193" t="e">
        <f>'YY%4qsea adj'!N23</f>
        <v>#REF!</v>
      </c>
      <c r="P32" s="193" t="e">
        <f>'YY%4qsea adj'!O23</f>
        <v>#REF!</v>
      </c>
      <c r="Q32" s="193" t="e">
        <f>'YY%4qsea adj'!P23</f>
        <v>#REF!</v>
      </c>
      <c r="R32" s="193" t="e">
        <f>'YY%4qsea adj'!Q23</f>
        <v>#REF!</v>
      </c>
      <c r="S32" s="193" t="e">
        <f>'YY%4qsea adj'!R23</f>
        <v>#REF!</v>
      </c>
      <c r="T32" s="193" t="e">
        <f>'YY%4qsea adj'!S23</f>
        <v>#REF!</v>
      </c>
      <c r="U32" s="193" t="e">
        <f>'YY%4qsea adj'!T23</f>
        <v>#REF!</v>
      </c>
      <c r="V32" s="193" t="e">
        <f>'YY%4qsea adj'!U23</f>
        <v>#REF!</v>
      </c>
      <c r="W32" s="193" t="e">
        <f>'YY%4qsea adj'!V23</f>
        <v>#REF!</v>
      </c>
      <c r="X32" s="203" t="e">
        <f>'YY%4qsea adj'!W23</f>
        <v>#REF!</v>
      </c>
      <c r="Y32" s="203" t="e">
        <f>'YY%4qsea adj'!X23</f>
        <v>#REF!</v>
      </c>
      <c r="Z32" s="210" t="e">
        <f>'YY%4qsea adj'!Y23</f>
        <v>#REF!</v>
      </c>
      <c r="AC32" s="58"/>
      <c r="AD32" s="58"/>
      <c r="AE32" s="58"/>
    </row>
    <row r="33" spans="2:26" ht="18.75" hidden="1" customHeight="1">
      <c r="B33" s="1"/>
      <c r="C33" s="186">
        <v>4</v>
      </c>
      <c r="D33" s="181">
        <f>'YY%4qsea adj'!C24</f>
        <v>0</v>
      </c>
      <c r="E33" s="32">
        <f>'YY%4qsea adj'!D24</f>
        <v>0</v>
      </c>
      <c r="F33" s="182">
        <f>'YY%4qsea adj'!E24</f>
        <v>0</v>
      </c>
      <c r="G33" s="181">
        <f>'YY%4qsea adj'!F24</f>
        <v>0</v>
      </c>
      <c r="H33" s="183">
        <f>'YY%4qsea adj'!G24</f>
        <v>0</v>
      </c>
      <c r="I33" s="183">
        <f>'YY%4qsea adj'!H24</f>
        <v>0</v>
      </c>
      <c r="J33" s="183">
        <f>'YY%4qsea adj'!I24</f>
        <v>0</v>
      </c>
      <c r="K33" s="183">
        <f>'YY%4qsea adj'!J24</f>
        <v>0</v>
      </c>
      <c r="L33" s="183">
        <f>'YY%4qsea adj'!K24</f>
        <v>0</v>
      </c>
      <c r="M33" s="193">
        <f>'YY%4qsea adj'!L24</f>
        <v>0</v>
      </c>
      <c r="N33" s="193">
        <f>'YY%4qsea adj'!M24</f>
        <v>0</v>
      </c>
      <c r="O33" s="193">
        <f>'YY%4qsea adj'!N24</f>
        <v>0</v>
      </c>
      <c r="P33" s="193">
        <f>'YY%4qsea adj'!O24</f>
        <v>0</v>
      </c>
      <c r="Q33" s="193">
        <f>'YY%4qsea adj'!P24</f>
        <v>0</v>
      </c>
      <c r="R33" s="193">
        <f>'YY%4qsea adj'!Q24</f>
        <v>0</v>
      </c>
      <c r="S33" s="193">
        <f>'YY%4qsea adj'!R24</f>
        <v>0</v>
      </c>
      <c r="T33" s="193">
        <f>'YY%4qsea adj'!S24</f>
        <v>0</v>
      </c>
      <c r="U33" s="193">
        <f>'YY%4qsea adj'!T24</f>
        <v>0</v>
      </c>
      <c r="V33" s="193">
        <f>'YY%4qsea adj'!U24</f>
        <v>0</v>
      </c>
      <c r="W33" s="193">
        <f>'YY%4qsea adj'!V24</f>
        <v>0</v>
      </c>
      <c r="X33" s="203">
        <f>'YY%4qsea adj'!W24</f>
        <v>0</v>
      </c>
      <c r="Y33" s="203">
        <f>'YY%4qsea adj'!X24</f>
        <v>0</v>
      </c>
      <c r="Z33" s="210">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211"/>
      <c r="Z34" s="51"/>
    </row>
    <row r="35" spans="2:26" ht="15" customHeight="1">
      <c r="B35" s="36" t="s">
        <v>59</v>
      </c>
    </row>
    <row r="36" spans="2:26">
      <c r="B36" s="188" t="s">
        <v>103</v>
      </c>
    </row>
    <row r="37" spans="2:26">
      <c r="B37" s="188" t="s">
        <v>104</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4"/>
  <cols>
    <col min="4" max="4" width="8" customWidth="1"/>
    <col min="31" max="31" width="1.21875" customWidth="1"/>
  </cols>
  <sheetData>
    <row r="1" spans="1:10" ht="102" customHeight="1"/>
    <row r="2" spans="1:10">
      <c r="B2" t="s">
        <v>109</v>
      </c>
      <c r="E2" t="s">
        <v>110</v>
      </c>
    </row>
    <row r="3" spans="1:10">
      <c r="B3" t="s">
        <v>111</v>
      </c>
      <c r="C3" t="s">
        <v>112</v>
      </c>
      <c r="D3" t="s">
        <v>113</v>
      </c>
    </row>
    <row r="4" spans="1:10">
      <c r="B4" s="2" t="s">
        <v>114</v>
      </c>
      <c r="C4" s="2" t="s">
        <v>115</v>
      </c>
      <c r="E4" s="2" t="s">
        <v>114</v>
      </c>
      <c r="F4" s="2" t="s">
        <v>115</v>
      </c>
    </row>
    <row r="5" spans="1:10" ht="49.5" customHeight="1">
      <c r="A5" s="80" t="s">
        <v>73</v>
      </c>
      <c r="B5" s="91" t="e">
        <f>'T3'!Z14</f>
        <v>#REF!</v>
      </c>
      <c r="C5" s="91" t="e">
        <f>'T2'!Z14</f>
        <v>#REF!</v>
      </c>
      <c r="E5" s="91" t="e">
        <f>'T6'!Z14</f>
        <v>#REF!</v>
      </c>
      <c r="F5" s="91" t="e">
        <f>'T5'!Z14</f>
        <v>#REF!</v>
      </c>
      <c r="J5" t="s">
        <v>69</v>
      </c>
    </row>
    <row r="6" spans="1:10" ht="49.5" customHeight="1">
      <c r="A6" t="s">
        <v>74</v>
      </c>
      <c r="B6" s="91" t="e">
        <f>'T3'!Z15</f>
        <v>#REF!</v>
      </c>
      <c r="C6" s="91" t="e">
        <f>'T2'!Z15</f>
        <v>#REF!</v>
      </c>
      <c r="E6" s="91" t="e">
        <f>'T6'!Z15</f>
        <v>#REF!</v>
      </c>
      <c r="F6" s="91" t="e">
        <f>'T5'!Z15</f>
        <v>#REF!</v>
      </c>
      <c r="J6" t="s">
        <v>70</v>
      </c>
    </row>
    <row r="7" spans="1:10" ht="49.5" customHeight="1">
      <c r="A7" t="s">
        <v>76</v>
      </c>
      <c r="B7" s="91" t="e">
        <f>'T3'!Z16</f>
        <v>#REF!</v>
      </c>
      <c r="C7" s="91" t="e">
        <f>'T2'!Z16</f>
        <v>#REF!</v>
      </c>
      <c r="E7" s="91" t="e">
        <f>'T6'!Z16</f>
        <v>#REF!</v>
      </c>
      <c r="F7" s="91" t="e">
        <f>'T5'!Z16</f>
        <v>#REF!</v>
      </c>
      <c r="J7" t="s">
        <v>71</v>
      </c>
    </row>
    <row r="8" spans="1:10" ht="49.5" customHeight="1">
      <c r="A8" t="s">
        <v>78</v>
      </c>
      <c r="B8" s="91" t="e">
        <f>'T3'!Z17</f>
        <v>#REF!</v>
      </c>
      <c r="C8" s="91" t="e">
        <f>'T2'!Z17</f>
        <v>#REF!</v>
      </c>
      <c r="E8" s="91" t="e">
        <f>'T6'!Z17</f>
        <v>#REF!</v>
      </c>
      <c r="F8" s="91" t="e">
        <f>'T5'!Z17</f>
        <v>#REF!</v>
      </c>
      <c r="J8" t="s">
        <v>72</v>
      </c>
    </row>
    <row r="9" spans="1:10" ht="49.5" customHeight="1">
      <c r="A9" s="80" t="s">
        <v>80</v>
      </c>
      <c r="B9" s="91" t="e">
        <f>'T3'!Z18</f>
        <v>#REF!</v>
      </c>
      <c r="C9" s="91" t="e">
        <f>'T2'!Z18</f>
        <v>#REF!</v>
      </c>
      <c r="E9" s="91" t="e">
        <f>'T6'!Z18</f>
        <v>#REF!</v>
      </c>
      <c r="F9" s="91" t="e">
        <f>'T5'!Z18</f>
        <v>#REF!</v>
      </c>
      <c r="J9" t="s">
        <v>73</v>
      </c>
    </row>
    <row r="10" spans="1:10" ht="49.5" customHeight="1">
      <c r="A10" t="s">
        <v>82</v>
      </c>
      <c r="B10" s="91" t="e">
        <f>'T3'!Z19</f>
        <v>#REF!</v>
      </c>
      <c r="C10" s="91" t="e">
        <f>'T2'!Z19</f>
        <v>#REF!</v>
      </c>
      <c r="E10" s="91" t="e">
        <f>'T6'!Z19</f>
        <v>#REF!</v>
      </c>
      <c r="F10" s="91" t="e">
        <f>'T5'!Z19</f>
        <v>#REF!</v>
      </c>
      <c r="J10" t="s">
        <v>74</v>
      </c>
    </row>
    <row r="11" spans="1:10" ht="49.5" customHeight="1">
      <c r="A11" t="s">
        <v>83</v>
      </c>
      <c r="B11" s="91" t="e">
        <f>'T3'!Z20</f>
        <v>#REF!</v>
      </c>
      <c r="C11" s="91" t="e">
        <f>'T2'!Z20</f>
        <v>#REF!</v>
      </c>
      <c r="E11" s="91" t="e">
        <f>'T6'!Z20</f>
        <v>#REF!</v>
      </c>
      <c r="F11" s="91" t="e">
        <f>'T5'!Z20</f>
        <v>#REF!</v>
      </c>
      <c r="J11" t="s">
        <v>76</v>
      </c>
    </row>
    <row r="12" spans="1:10" ht="49.5" customHeight="1">
      <c r="A12" t="s">
        <v>84</v>
      </c>
      <c r="B12" s="91" t="e">
        <f>'T3'!Z21</f>
        <v>#REF!</v>
      </c>
      <c r="C12" s="91" t="e">
        <f>'T2'!Z21</f>
        <v>#REF!</v>
      </c>
      <c r="E12" s="91" t="e">
        <f>'T6'!Z21</f>
        <v>#REF!</v>
      </c>
      <c r="F12" s="91" t="e">
        <f>'T5'!Z21</f>
        <v>#REF!</v>
      </c>
      <c r="J12" t="s">
        <v>78</v>
      </c>
    </row>
    <row r="13" spans="1:10" ht="49.5" customHeight="1">
      <c r="A13" s="80" t="s">
        <v>85</v>
      </c>
      <c r="B13" s="91" t="e">
        <f>'T3'!Z22</f>
        <v>#REF!</v>
      </c>
      <c r="C13" s="91" t="e">
        <f>'T2'!Z22</f>
        <v>#REF!</v>
      </c>
      <c r="E13" s="91" t="e">
        <f>'T6'!Z22</f>
        <v>#REF!</v>
      </c>
      <c r="F13" s="91" t="e">
        <f>'T5'!Z22</f>
        <v>#REF!</v>
      </c>
      <c r="J13" t="s">
        <v>80</v>
      </c>
    </row>
    <row r="14" spans="1:10" ht="49.5" customHeight="1">
      <c r="A14" t="s">
        <v>86</v>
      </c>
      <c r="B14" s="91" t="e">
        <f>'T3'!Z23</f>
        <v>#REF!</v>
      </c>
      <c r="C14" s="91" t="e">
        <f>'T2'!Z23</f>
        <v>#REF!</v>
      </c>
      <c r="E14" s="91" t="e">
        <f>'T6'!Z23</f>
        <v>#REF!</v>
      </c>
      <c r="F14" s="91" t="e">
        <f>'T5'!Z23</f>
        <v>#REF!</v>
      </c>
      <c r="J14" t="s">
        <v>82</v>
      </c>
    </row>
    <row r="15" spans="1:10" ht="49.5" customHeight="1">
      <c r="A15" t="s">
        <v>87</v>
      </c>
      <c r="B15" s="91" t="e">
        <f>'T3'!Z24</f>
        <v>#REF!</v>
      </c>
      <c r="C15" s="91" t="e">
        <f>'T2'!Z24</f>
        <v>#REF!</v>
      </c>
      <c r="E15" s="91" t="e">
        <f>'T6'!Z24</f>
        <v>#REF!</v>
      </c>
      <c r="F15" s="91" t="e">
        <f>'T5'!Z24</f>
        <v>#REF!</v>
      </c>
      <c r="J15" t="s">
        <v>83</v>
      </c>
    </row>
    <row r="16" spans="1:10" ht="49.5" customHeight="1">
      <c r="A16" t="s">
        <v>88</v>
      </c>
      <c r="B16" s="91" t="e">
        <f>'T3'!Z25</f>
        <v>#REF!</v>
      </c>
      <c r="C16" s="91" t="e">
        <f>'T2'!Z25</f>
        <v>#REF!</v>
      </c>
      <c r="E16" s="91" t="e">
        <f>'T6'!Z25</f>
        <v>#REF!</v>
      </c>
      <c r="F16" s="91" t="e">
        <f>'T5'!Z25</f>
        <v>#REF!</v>
      </c>
      <c r="J16" t="s">
        <v>84</v>
      </c>
    </row>
    <row r="17" spans="1:10" ht="49.5" customHeight="1">
      <c r="A17" s="80" t="s">
        <v>89</v>
      </c>
      <c r="B17" s="91" t="e">
        <f>'T3'!Z26</f>
        <v>#REF!</v>
      </c>
      <c r="C17" s="91" t="e">
        <f>'T2'!Z26</f>
        <v>#REF!</v>
      </c>
      <c r="E17" s="91" t="e">
        <f>'T6'!Z26</f>
        <v>#REF!</v>
      </c>
      <c r="F17" s="91" t="e">
        <f>'T5'!Z26</f>
        <v>#REF!</v>
      </c>
      <c r="J17" t="s">
        <v>85</v>
      </c>
    </row>
    <row r="18" spans="1:10" ht="49.5" customHeight="1">
      <c r="A18" t="s">
        <v>90</v>
      </c>
      <c r="B18" s="91" t="e">
        <f>'T3'!Z27</f>
        <v>#REF!</v>
      </c>
      <c r="C18" s="91" t="e">
        <f>'T2'!Z27</f>
        <v>#REF!</v>
      </c>
      <c r="E18" s="91" t="e">
        <f>'T6'!Z27</f>
        <v>#REF!</v>
      </c>
      <c r="F18" s="91" t="e">
        <f>'T5'!Z27</f>
        <v>#REF!</v>
      </c>
      <c r="J18" t="s">
        <v>86</v>
      </c>
    </row>
    <row r="19" spans="1:10" ht="49.5" customHeight="1">
      <c r="A19" t="s">
        <v>91</v>
      </c>
      <c r="B19" s="91" t="e">
        <f>'T3'!Z28</f>
        <v>#REF!</v>
      </c>
      <c r="C19" s="91" t="e">
        <f>'T2'!Z28</f>
        <v>#REF!</v>
      </c>
      <c r="E19" s="91" t="e">
        <f>'T6'!Z28</f>
        <v>#REF!</v>
      </c>
      <c r="F19" s="91" t="e">
        <f>'T5'!Z28</f>
        <v>#REF!</v>
      </c>
      <c r="J19" t="s">
        <v>87</v>
      </c>
    </row>
    <row r="20" spans="1:10" ht="49.5" customHeight="1">
      <c r="A20" t="s">
        <v>92</v>
      </c>
      <c r="B20" s="91" t="e">
        <f>'T3'!Z29</f>
        <v>#REF!</v>
      </c>
      <c r="C20" s="91" t="e">
        <f>'T2'!Z29</f>
        <v>#REF!</v>
      </c>
      <c r="E20" s="91" t="e">
        <f>'T6'!Z29</f>
        <v>#REF!</v>
      </c>
      <c r="F20" s="91" t="e">
        <f>'T5'!Z29</f>
        <v>#REF!</v>
      </c>
      <c r="J20" t="s">
        <v>88</v>
      </c>
    </row>
    <row r="21" spans="1:10" ht="49.5" customHeight="1">
      <c r="A21" s="80" t="s">
        <v>93</v>
      </c>
      <c r="B21" s="91" t="e">
        <f>'T3'!Z30</f>
        <v>#REF!</v>
      </c>
      <c r="C21" s="91" t="e">
        <f>'T2'!Z30</f>
        <v>#REF!</v>
      </c>
      <c r="E21" s="91" t="e">
        <f>'T6'!Z30</f>
        <v>#REF!</v>
      </c>
      <c r="F21" s="91" t="e">
        <f>'T5'!Z30</f>
        <v>#REF!</v>
      </c>
      <c r="J21" t="s">
        <v>89</v>
      </c>
    </row>
    <row r="22" spans="1:10" ht="49.5" customHeight="1">
      <c r="A22" s="80" t="s">
        <v>94</v>
      </c>
      <c r="B22" s="91" t="e">
        <f>'T3'!Z31</f>
        <v>#REF!</v>
      </c>
      <c r="C22" s="91" t="e">
        <f>'T2'!Z31</f>
        <v>#REF!</v>
      </c>
      <c r="E22" s="91" t="e">
        <f>'T6'!Z31</f>
        <v>#REF!</v>
      </c>
      <c r="F22" s="91" t="e">
        <f>'T5'!Z31</f>
        <v>#REF!</v>
      </c>
      <c r="J22" t="s">
        <v>90</v>
      </c>
    </row>
    <row r="23" spans="1:10" ht="49.5" customHeight="1">
      <c r="A23" s="80" t="s">
        <v>95</v>
      </c>
      <c r="B23" s="91" t="e">
        <f>'T3'!Z32</f>
        <v>#REF!</v>
      </c>
      <c r="C23" s="91" t="e">
        <f>'T2'!Z32</f>
        <v>#REF!</v>
      </c>
      <c r="E23" s="91" t="e">
        <f>'T6'!Z32</f>
        <v>#REF!</v>
      </c>
      <c r="F23" s="91" t="e">
        <f>'T5'!Z32</f>
        <v>#REF!</v>
      </c>
    </row>
    <row r="24" spans="1:10" ht="49.5" customHeight="1">
      <c r="A24" s="80" t="s">
        <v>116</v>
      </c>
      <c r="B24" s="91">
        <f>'T3'!Z33</f>
        <v>0</v>
      </c>
      <c r="C24" s="91">
        <f>'T2'!Z33</f>
        <v>0</v>
      </c>
      <c r="E24" s="91">
        <f>'T6'!Z33</f>
        <v>0</v>
      </c>
      <c r="F24" s="91">
        <f>'T5'!Z33</f>
        <v>0</v>
      </c>
    </row>
    <row r="25" spans="1:10">
      <c r="E25" s="2" t="s">
        <v>114</v>
      </c>
      <c r="F25" s="2" t="s">
        <v>115</v>
      </c>
      <c r="J25" t="s">
        <v>91</v>
      </c>
    </row>
    <row r="26" spans="1:10" ht="28.5" customHeight="1">
      <c r="A26" t="s">
        <v>73</v>
      </c>
      <c r="E26" s="91" t="e">
        <f>'T6'!Z14</f>
        <v>#REF!</v>
      </c>
      <c r="F26" s="91" t="e">
        <f>'T5'!Z14</f>
        <v>#REF!</v>
      </c>
      <c r="J26" t="s">
        <v>92</v>
      </c>
    </row>
    <row r="27" spans="1:10" ht="28.5" customHeight="1">
      <c r="A27" t="s">
        <v>74</v>
      </c>
      <c r="E27" s="91" t="e">
        <f>'T6'!Z15</f>
        <v>#REF!</v>
      </c>
      <c r="F27" s="91" t="e">
        <f>'T5'!Z15</f>
        <v>#REF!</v>
      </c>
      <c r="J27" t="s">
        <v>93</v>
      </c>
    </row>
    <row r="28" spans="1:10" ht="28.5" customHeight="1">
      <c r="A28" t="s">
        <v>76</v>
      </c>
      <c r="E28" s="91" t="e">
        <f>'T6'!Z16</f>
        <v>#REF!</v>
      </c>
      <c r="F28" s="91" t="e">
        <f>'T5'!Z16</f>
        <v>#REF!</v>
      </c>
      <c r="J28" t="s">
        <v>94</v>
      </c>
    </row>
    <row r="29" spans="1:10" ht="28.5" customHeight="1">
      <c r="A29" t="s">
        <v>78</v>
      </c>
      <c r="E29" s="91" t="e">
        <f>'T6'!Z17</f>
        <v>#REF!</v>
      </c>
      <c r="F29" s="91" t="e">
        <f>'T5'!Z17</f>
        <v>#REF!</v>
      </c>
      <c r="J29" t="s">
        <v>95</v>
      </c>
    </row>
    <row r="30" spans="1:10" ht="28.5" customHeight="1">
      <c r="A30" t="s">
        <v>80</v>
      </c>
      <c r="E30" s="91" t="e">
        <f>'T6'!Z18</f>
        <v>#REF!</v>
      </c>
      <c r="F30" s="91" t="e">
        <f>'T5'!Z18</f>
        <v>#REF!</v>
      </c>
      <c r="J30" t="s">
        <v>116</v>
      </c>
    </row>
    <row r="31" spans="1:10" ht="28.5" customHeight="1">
      <c r="A31" t="s">
        <v>82</v>
      </c>
      <c r="E31" s="91" t="e">
        <f>'T6'!Z19</f>
        <v>#REF!</v>
      </c>
      <c r="F31" s="91" t="e">
        <f>'T5'!Z19</f>
        <v>#REF!</v>
      </c>
    </row>
    <row r="32" spans="1:10" ht="28.5" customHeight="1">
      <c r="A32" t="s">
        <v>83</v>
      </c>
      <c r="E32" s="91" t="e">
        <f>'T6'!Z20</f>
        <v>#REF!</v>
      </c>
      <c r="F32" s="91" t="e">
        <f>'T5'!Z20</f>
        <v>#REF!</v>
      </c>
    </row>
    <row r="33" spans="1:7" ht="28.5" customHeight="1">
      <c r="A33" t="s">
        <v>84</v>
      </c>
      <c r="E33" s="91" t="e">
        <f>'T6'!Z21</f>
        <v>#REF!</v>
      </c>
      <c r="F33" s="91" t="e">
        <f>'T5'!Z21</f>
        <v>#REF!</v>
      </c>
    </row>
    <row r="34" spans="1:7" ht="28.5" customHeight="1">
      <c r="A34" t="s">
        <v>85</v>
      </c>
      <c r="E34" s="91" t="e">
        <f>'T6'!Z22</f>
        <v>#REF!</v>
      </c>
      <c r="F34" s="91" t="e">
        <f>'T5'!Z22</f>
        <v>#REF!</v>
      </c>
    </row>
    <row r="35" spans="1:7" ht="28.5" customHeight="1">
      <c r="A35" t="s">
        <v>86</v>
      </c>
      <c r="E35" s="91" t="e">
        <f>'T6'!Z23</f>
        <v>#REF!</v>
      </c>
      <c r="F35" s="91" t="e">
        <f>'T5'!Z23</f>
        <v>#REF!</v>
      </c>
    </row>
    <row r="36" spans="1:7" ht="28.5" customHeight="1">
      <c r="A36" t="s">
        <v>87</v>
      </c>
      <c r="E36" s="91" t="e">
        <f>'T6'!Z24</f>
        <v>#REF!</v>
      </c>
      <c r="F36" s="91" t="e">
        <f>'T5'!Z24</f>
        <v>#REF!</v>
      </c>
    </row>
    <row r="37" spans="1:7" ht="28.5" customHeight="1">
      <c r="A37" t="s">
        <v>88</v>
      </c>
      <c r="E37" s="91" t="e">
        <f>'T6'!Z25</f>
        <v>#REF!</v>
      </c>
      <c r="F37" s="91" t="e">
        <f>'T5'!Z25</f>
        <v>#REF!</v>
      </c>
    </row>
    <row r="38" spans="1:7" ht="28.5" customHeight="1">
      <c r="A38" t="s">
        <v>89</v>
      </c>
      <c r="E38" s="91" t="e">
        <f>'T6'!Z26</f>
        <v>#REF!</v>
      </c>
      <c r="F38" s="91" t="e">
        <f>'T5'!Z26</f>
        <v>#REF!</v>
      </c>
    </row>
    <row r="39" spans="1:7" ht="28.5" customHeight="1">
      <c r="A39" t="s">
        <v>90</v>
      </c>
      <c r="E39" s="91" t="e">
        <f>'T6'!Z27</f>
        <v>#REF!</v>
      </c>
      <c r="F39" s="91" t="e">
        <f>'T5'!Z27</f>
        <v>#REF!</v>
      </c>
    </row>
    <row r="40" spans="1:7" ht="28.5" customHeight="1">
      <c r="A40" t="s">
        <v>91</v>
      </c>
      <c r="E40" s="91" t="e">
        <f>'T6'!Z28</f>
        <v>#REF!</v>
      </c>
      <c r="F40" s="91" t="e">
        <f>'T5'!Z28</f>
        <v>#REF!</v>
      </c>
    </row>
    <row r="41" spans="1:7" ht="28.5" customHeight="1">
      <c r="A41" t="s">
        <v>92</v>
      </c>
      <c r="E41" s="91" t="e">
        <f>'T6'!Z29</f>
        <v>#REF!</v>
      </c>
      <c r="F41" s="91" t="e">
        <f>'T5'!Z29</f>
        <v>#REF!</v>
      </c>
    </row>
    <row r="42" spans="1:7" ht="28.5" customHeight="1">
      <c r="A42" t="s">
        <v>93</v>
      </c>
      <c r="E42" s="91" t="e">
        <f>'T6'!Z30</f>
        <v>#REF!</v>
      </c>
      <c r="F42" s="91" t="e">
        <f>'T5'!Z30</f>
        <v>#REF!</v>
      </c>
    </row>
    <row r="43" spans="1:7" ht="28.5" customHeight="1">
      <c r="A43" t="s">
        <v>94</v>
      </c>
      <c r="E43" s="91" t="e">
        <f>'T6'!Z31</f>
        <v>#REF!</v>
      </c>
      <c r="F43" s="91" t="e">
        <f>'T5'!Z31</f>
        <v>#REF!</v>
      </c>
    </row>
    <row r="44" spans="1:7" ht="28.5" customHeight="1">
      <c r="B44" s="2" t="s">
        <v>52</v>
      </c>
      <c r="C44" s="2" t="s">
        <v>117</v>
      </c>
      <c r="D44" s="2" t="s">
        <v>118</v>
      </c>
      <c r="E44" s="2" t="s">
        <v>52</v>
      </c>
      <c r="F44" s="2" t="s">
        <v>117</v>
      </c>
      <c r="G44" s="2" t="s">
        <v>118</v>
      </c>
    </row>
    <row r="45" spans="1:7" ht="28.5" customHeight="1">
      <c r="A45" t="s">
        <v>73</v>
      </c>
      <c r="B45" s="91" t="e">
        <f>'A1 current gdp_all'!#REF!</f>
        <v>#REF!</v>
      </c>
      <c r="C45" s="91" t="e">
        <f>'A1 current gdp_all'!#REF!</f>
        <v>#REF!</v>
      </c>
      <c r="D45" s="91" t="e">
        <f>'A1 current gdp_all'!#REF!</f>
        <v>#REF!</v>
      </c>
      <c r="E45" s="91" t="e">
        <f>Tsum2!H9</f>
        <v>#REF!</v>
      </c>
      <c r="F45" s="91" t="e">
        <f>Tsum2!I9</f>
        <v>#REF!</v>
      </c>
      <c r="G45" s="91" t="e">
        <f>Tsum2!J9</f>
        <v>#REF!</v>
      </c>
    </row>
    <row r="46" spans="1:7" ht="28.5" customHeight="1">
      <c r="A46" t="s">
        <v>74</v>
      </c>
      <c r="B46" s="91" t="e">
        <f>'A1 current gdp_all'!#REF!</f>
        <v>#REF!</v>
      </c>
      <c r="C46" s="91" t="e">
        <f>'A1 current gdp_all'!#REF!</f>
        <v>#REF!</v>
      </c>
      <c r="D46" s="91" t="e">
        <f>'A1 current gdp_all'!#REF!</f>
        <v>#REF!</v>
      </c>
      <c r="E46" s="91" t="e">
        <f>Tsum2!H10</f>
        <v>#REF!</v>
      </c>
      <c r="F46" s="91" t="e">
        <f>Tsum2!I10</f>
        <v>#REF!</v>
      </c>
      <c r="G46" s="91" t="e">
        <f>Tsum2!J10</f>
        <v>#REF!</v>
      </c>
    </row>
    <row r="47" spans="1:7" ht="28.5" customHeight="1">
      <c r="A47" t="s">
        <v>76</v>
      </c>
      <c r="B47" s="91" t="e">
        <f>'A1 current gdp_all'!#REF!</f>
        <v>#REF!</v>
      </c>
      <c r="C47" s="91" t="e">
        <f>'A1 current gdp_all'!#REF!</f>
        <v>#REF!</v>
      </c>
      <c r="D47" s="91" t="e">
        <f>'A1 current gdp_all'!#REF!</f>
        <v>#REF!</v>
      </c>
      <c r="E47" s="91" t="e">
        <f>Tsum2!H11</f>
        <v>#REF!</v>
      </c>
      <c r="F47" s="91" t="e">
        <f>Tsum2!I11</f>
        <v>#REF!</v>
      </c>
      <c r="G47" s="91" t="e">
        <f>Tsum2!J11</f>
        <v>#REF!</v>
      </c>
    </row>
    <row r="48" spans="1:7" ht="28.5" customHeight="1">
      <c r="A48" t="s">
        <v>78</v>
      </c>
      <c r="B48" s="91" t="e">
        <f>'A1 current gdp_all'!#REF!</f>
        <v>#REF!</v>
      </c>
      <c r="C48" s="91" t="e">
        <f>'A1 current gdp_all'!#REF!</f>
        <v>#REF!</v>
      </c>
      <c r="D48" s="91" t="e">
        <f>'A1 current gdp_all'!#REF!</f>
        <v>#REF!</v>
      </c>
      <c r="E48" s="91" t="e">
        <f>Tsum2!H12</f>
        <v>#REF!</v>
      </c>
      <c r="F48" s="91" t="e">
        <f>Tsum2!I12</f>
        <v>#REF!</v>
      </c>
      <c r="G48" s="91" t="e">
        <f>Tsum2!J12</f>
        <v>#REF!</v>
      </c>
    </row>
    <row r="49" spans="1:31" ht="28.5" customHeight="1">
      <c r="A49" t="s">
        <v>80</v>
      </c>
      <c r="B49" s="91" t="e">
        <f>'A1 current gdp_all'!#REF!</f>
        <v>#REF!</v>
      </c>
      <c r="C49" s="91" t="e">
        <f>'A1 current gdp_all'!#REF!</f>
        <v>#REF!</v>
      </c>
      <c r="D49" s="91" t="e">
        <f>'A1 current gdp_all'!#REF!</f>
        <v>#REF!</v>
      </c>
      <c r="E49" s="91" t="e">
        <f>Tsum2!H13</f>
        <v>#REF!</v>
      </c>
      <c r="F49" s="91" t="e">
        <f>Tsum2!I13</f>
        <v>#REF!</v>
      </c>
      <c r="G49" s="91" t="e">
        <f>Tsum2!J13</f>
        <v>#REF!</v>
      </c>
      <c r="U49" s="151" t="s">
        <v>119</v>
      </c>
    </row>
    <row r="50" spans="1:31" ht="28.5" customHeight="1">
      <c r="A50" t="s">
        <v>82</v>
      </c>
      <c r="B50" s="91" t="e">
        <f>'A1 current gdp_all'!#REF!</f>
        <v>#REF!</v>
      </c>
      <c r="C50" s="91" t="e">
        <f>'A1 current gdp_all'!#REF!</f>
        <v>#REF!</v>
      </c>
      <c r="D50" s="91" t="e">
        <f>'A1 current gdp_all'!#REF!</f>
        <v>#REF!</v>
      </c>
      <c r="E50" s="91" t="e">
        <f>Tsum2!H14</f>
        <v>#REF!</v>
      </c>
      <c r="F50" s="91" t="e">
        <f>Tsum2!I14</f>
        <v>#REF!</v>
      </c>
      <c r="G50" s="91" t="e">
        <f>Tsum2!J14</f>
        <v>#REF!</v>
      </c>
    </row>
    <row r="51" spans="1:31" ht="28.5" customHeight="1">
      <c r="A51" t="s">
        <v>83</v>
      </c>
      <c r="B51" s="91" t="e">
        <f>'A1 current gdp_all'!#REF!</f>
        <v>#REF!</v>
      </c>
      <c r="C51" s="91" t="e">
        <f>'A1 current gdp_all'!#REF!</f>
        <v>#REF!</v>
      </c>
      <c r="D51" s="91" t="e">
        <f>'A1 current gdp_all'!#REF!</f>
        <v>#REF!</v>
      </c>
      <c r="E51" s="91" t="e">
        <f>Tsum2!H15</f>
        <v>#REF!</v>
      </c>
      <c r="F51" s="91" t="e">
        <f>Tsum2!I15</f>
        <v>#REF!</v>
      </c>
      <c r="G51" s="91" t="e">
        <f>Tsum2!J15</f>
        <v>#REF!</v>
      </c>
    </row>
    <row r="52" spans="1:31" ht="28.5" customHeight="1">
      <c r="A52" t="s">
        <v>84</v>
      </c>
      <c r="B52" s="91" t="e">
        <f>'A1 current gdp_all'!#REF!</f>
        <v>#REF!</v>
      </c>
      <c r="C52" s="91" t="e">
        <f>'A1 current gdp_all'!#REF!</f>
        <v>#REF!</v>
      </c>
      <c r="D52" s="91" t="e">
        <f>'A1 current gdp_all'!#REF!</f>
        <v>#REF!</v>
      </c>
      <c r="E52" s="91" t="e">
        <f>Tsum2!H16</f>
        <v>#REF!</v>
      </c>
      <c r="F52" s="91" t="e">
        <f>Tsum2!I16</f>
        <v>#REF!</v>
      </c>
      <c r="G52" s="91" t="e">
        <f>Tsum2!J16</f>
        <v>#REF!</v>
      </c>
    </row>
    <row r="53" spans="1:31" ht="28.5" customHeight="1">
      <c r="A53" t="s">
        <v>85</v>
      </c>
      <c r="B53" s="91" t="e">
        <f>'A1 current gdp_all'!#REF!</f>
        <v>#REF!</v>
      </c>
      <c r="C53" s="91" t="e">
        <f>'A1 current gdp_all'!#REF!</f>
        <v>#REF!</v>
      </c>
      <c r="D53" s="91" t="e">
        <f>'A1 current gdp_all'!#REF!</f>
        <v>#REF!</v>
      </c>
      <c r="E53" s="91" t="e">
        <f>Tsum2!H17</f>
        <v>#REF!</v>
      </c>
      <c r="F53" s="91" t="e">
        <f>Tsum2!I17</f>
        <v>#REF!</v>
      </c>
      <c r="G53" s="91" t="e">
        <f>Tsum2!J17</f>
        <v>#REF!</v>
      </c>
    </row>
    <row r="54" spans="1:31" ht="28.5" customHeight="1">
      <c r="A54" t="s">
        <v>86</v>
      </c>
      <c r="B54" s="91" t="e">
        <f>'A1 current gdp_all'!#REF!</f>
        <v>#REF!</v>
      </c>
      <c r="C54" s="91" t="e">
        <f>'A1 current gdp_all'!#REF!</f>
        <v>#REF!</v>
      </c>
      <c r="D54" s="91" t="e">
        <f>'A1 current gdp_all'!#REF!</f>
        <v>#REF!</v>
      </c>
      <c r="E54" s="91" t="e">
        <f>Tsum2!H18</f>
        <v>#REF!</v>
      </c>
      <c r="F54" s="91" t="e">
        <f>Tsum2!I18</f>
        <v>#REF!</v>
      </c>
      <c r="G54" s="91" t="e">
        <f>Tsum2!J18</f>
        <v>#REF!</v>
      </c>
    </row>
    <row r="55" spans="1:31" ht="28.5" customHeight="1">
      <c r="A55" t="s">
        <v>87</v>
      </c>
      <c r="B55" s="91" t="e">
        <f>'A1 current gdp_all'!#REF!</f>
        <v>#REF!</v>
      </c>
      <c r="C55" s="91" t="e">
        <f>'A1 current gdp_all'!#REF!</f>
        <v>#REF!</v>
      </c>
      <c r="D55" s="91" t="e">
        <f>'A1 current gdp_all'!#REF!</f>
        <v>#REF!</v>
      </c>
      <c r="E55" s="91" t="e">
        <f>Tsum2!H19</f>
        <v>#REF!</v>
      </c>
      <c r="F55" s="91" t="e">
        <f>Tsum2!I19</f>
        <v>#REF!</v>
      </c>
      <c r="G55" s="91" t="e">
        <f>Tsum2!J19</f>
        <v>#REF!</v>
      </c>
    </row>
    <row r="56" spans="1:31" ht="28.5" customHeight="1">
      <c r="A56" t="s">
        <v>88</v>
      </c>
      <c r="B56" s="91" t="e">
        <f>'A1 current gdp_all'!#REF!</f>
        <v>#REF!</v>
      </c>
      <c r="C56" s="91" t="e">
        <f>'A1 current gdp_all'!#REF!</f>
        <v>#REF!</v>
      </c>
      <c r="D56" s="91" t="e">
        <f>'A1 current gdp_all'!#REF!</f>
        <v>#REF!</v>
      </c>
      <c r="E56" s="91" t="e">
        <f>Tsum2!H20</f>
        <v>#REF!</v>
      </c>
      <c r="F56" s="91" t="e">
        <f>Tsum2!I20</f>
        <v>#REF!</v>
      </c>
      <c r="G56" s="91" t="e">
        <f>Tsum2!J20</f>
        <v>#REF!</v>
      </c>
    </row>
    <row r="57" spans="1:31" ht="28.5" customHeight="1">
      <c r="A57" t="s">
        <v>89</v>
      </c>
      <c r="B57" s="91" t="e">
        <f>'A1 current gdp_all'!#REF!</f>
        <v>#REF!</v>
      </c>
      <c r="C57" s="91" t="e">
        <f>'A1 current gdp_all'!#REF!</f>
        <v>#REF!</v>
      </c>
      <c r="D57" s="91" t="e">
        <f>'A1 current gdp_all'!#REF!</f>
        <v>#REF!</v>
      </c>
      <c r="E57" s="91" t="e">
        <f>Tsum2!H21</f>
        <v>#REF!</v>
      </c>
      <c r="F57" s="91" t="e">
        <f>Tsum2!I21</f>
        <v>#REF!</v>
      </c>
      <c r="G57" s="91" t="e">
        <f>Tsum2!J21</f>
        <v>#REF!</v>
      </c>
      <c r="T57" s="152"/>
      <c r="U57" s="153"/>
      <c r="W57" s="153"/>
      <c r="X57" s="153"/>
      <c r="Z57" s="153"/>
      <c r="AA57" s="153"/>
      <c r="AB57" s="153"/>
      <c r="AC57" s="153"/>
      <c r="AD57" s="158"/>
    </row>
    <row r="58" spans="1:31" ht="28.5" customHeight="1">
      <c r="A58" t="s">
        <v>90</v>
      </c>
      <c r="B58" s="91" t="e">
        <f>'A1 current gdp_all'!#REF!</f>
        <v>#REF!</v>
      </c>
      <c r="C58" s="91" t="e">
        <f>'A1 current gdp_all'!#REF!</f>
        <v>#REF!</v>
      </c>
      <c r="D58" s="91" t="e">
        <f>'A1 current gdp_all'!#REF!</f>
        <v>#REF!</v>
      </c>
      <c r="E58" s="91" t="e">
        <f>Tsum2!H22</f>
        <v>#REF!</v>
      </c>
      <c r="F58" s="91" t="e">
        <f>Tsum2!I22</f>
        <v>#REF!</v>
      </c>
      <c r="G58" s="91" t="e">
        <f>Tsum2!J22</f>
        <v>#REF!</v>
      </c>
      <c r="T58" s="154"/>
      <c r="AD58" s="159"/>
    </row>
    <row r="59" spans="1:31" ht="28.5" customHeight="1">
      <c r="A59" t="s">
        <v>91</v>
      </c>
      <c r="B59" s="91" t="e">
        <f>'A1 current gdp_all'!#REF!</f>
        <v>#REF!</v>
      </c>
      <c r="C59" s="91" t="e">
        <f>'A1 current gdp_all'!#REF!</f>
        <v>#REF!</v>
      </c>
      <c r="D59" s="91" t="e">
        <f>'A1 current gdp_all'!#REF!</f>
        <v>#REF!</v>
      </c>
      <c r="E59" s="91" t="e">
        <f>Tsum2!H23</f>
        <v>#REF!</v>
      </c>
      <c r="F59" s="91" t="e">
        <f>Tsum2!I23</f>
        <v>#REF!</v>
      </c>
      <c r="G59" s="91" t="e">
        <f>Tsum2!J23</f>
        <v>#REF!</v>
      </c>
      <c r="T59" s="154"/>
      <c r="AD59" s="159"/>
    </row>
    <row r="60" spans="1:31" ht="28.5" customHeight="1">
      <c r="A60" t="s">
        <v>92</v>
      </c>
      <c r="B60" s="91" t="e">
        <f>'A1 current gdp_all'!#REF!</f>
        <v>#REF!</v>
      </c>
      <c r="C60" s="91" t="e">
        <f>'A1 current gdp_all'!#REF!</f>
        <v>#REF!</v>
      </c>
      <c r="D60" s="91" t="e">
        <f>'A1 current gdp_all'!#REF!</f>
        <v>#REF!</v>
      </c>
      <c r="E60" s="91" t="e">
        <f>Tsum2!H24</f>
        <v>#REF!</v>
      </c>
      <c r="F60" s="91" t="e">
        <f>Tsum2!I24</f>
        <v>#REF!</v>
      </c>
      <c r="G60" s="91" t="e">
        <f>Tsum2!J24</f>
        <v>#REF!</v>
      </c>
      <c r="T60" s="154"/>
      <c r="AD60" s="159"/>
    </row>
    <row r="61" spans="1:31" ht="28.5" customHeight="1">
      <c r="A61" t="s">
        <v>93</v>
      </c>
      <c r="B61" s="91" t="e">
        <f>'A1 current gdp_all'!#REF!</f>
        <v>#REF!</v>
      </c>
      <c r="C61" s="91" t="e">
        <f>'A1 current gdp_all'!#REF!</f>
        <v>#REF!</v>
      </c>
      <c r="D61" s="91" t="e">
        <f>'A1 current gdp_all'!#REF!</f>
        <v>#REF!</v>
      </c>
      <c r="E61" s="91" t="e">
        <f>Tsum2!H25</f>
        <v>#REF!</v>
      </c>
      <c r="F61" s="91" t="e">
        <f>Tsum2!I25</f>
        <v>#REF!</v>
      </c>
      <c r="G61" s="91" t="e">
        <f>Tsum2!J25</f>
        <v>#REF!</v>
      </c>
      <c r="T61" s="154"/>
      <c r="AD61" s="159"/>
    </row>
    <row r="62" spans="1:31" ht="28.5" customHeight="1">
      <c r="A62" t="s">
        <v>94</v>
      </c>
      <c r="B62" s="91" t="e">
        <f>'A1 current gdp_all'!#REF!</f>
        <v>#REF!</v>
      </c>
      <c r="C62" s="91" t="e">
        <f>'A1 current gdp_all'!#REF!</f>
        <v>#REF!</v>
      </c>
      <c r="D62" s="91" t="e">
        <f>'A1 current gdp_all'!#REF!</f>
        <v>#REF!</v>
      </c>
      <c r="E62" s="91" t="e">
        <f>Tsum2!H26</f>
        <v>#REF!</v>
      </c>
      <c r="F62" s="91" t="e">
        <f>Tsum2!I26</f>
        <v>#REF!</v>
      </c>
      <c r="G62" s="91" t="e">
        <f>Tsum2!J26</f>
        <v>#REF!</v>
      </c>
      <c r="T62" s="154"/>
      <c r="AD62" s="159"/>
    </row>
    <row r="63" spans="1:31">
      <c r="T63" s="155"/>
      <c r="U63" s="156"/>
      <c r="V63" s="156"/>
      <c r="W63" s="156"/>
      <c r="X63" s="156"/>
      <c r="Z63" s="156"/>
      <c r="AA63" s="156"/>
      <c r="AB63" s="156"/>
      <c r="AC63" s="156"/>
      <c r="AD63" s="160"/>
      <c r="AE63" s="161"/>
    </row>
    <row r="64" spans="1:31">
      <c r="T64" s="157"/>
      <c r="AD64" s="159"/>
      <c r="AE64" s="162"/>
    </row>
    <row r="65" spans="1:31">
      <c r="T65" s="157"/>
      <c r="AD65" s="159"/>
      <c r="AE65" s="162"/>
    </row>
    <row r="66" spans="1:31">
      <c r="T66" s="157"/>
      <c r="AD66" s="159"/>
      <c r="AE66" s="162"/>
    </row>
    <row r="67" spans="1:31">
      <c r="T67" s="157"/>
      <c r="AD67" s="159"/>
      <c r="AE67" s="162"/>
    </row>
    <row r="68" spans="1:31">
      <c r="T68" s="157"/>
      <c r="AD68" s="159"/>
      <c r="AE68" s="162"/>
    </row>
    <row r="69" spans="1:31">
      <c r="T69" s="157"/>
      <c r="AD69" s="159"/>
      <c r="AE69" s="162"/>
    </row>
    <row r="70" spans="1:31">
      <c r="B70" t="s">
        <v>120</v>
      </c>
      <c r="C70" t="s">
        <v>52</v>
      </c>
      <c r="D70" t="s">
        <v>117</v>
      </c>
      <c r="E70" t="s">
        <v>118</v>
      </c>
      <c r="T70" s="157"/>
      <c r="AD70" s="159"/>
      <c r="AE70" s="162"/>
    </row>
    <row r="71" spans="1:31">
      <c r="A71" s="163" t="s">
        <v>73</v>
      </c>
      <c r="B71" s="164" t="e">
        <f>'T2'!Z14</f>
        <v>#REF!</v>
      </c>
      <c r="C71" s="91" t="e">
        <f>'T2'!AC14</f>
        <v>#REF!</v>
      </c>
      <c r="D71" s="91" t="e">
        <f>'T2'!AD14</f>
        <v>#REF!</v>
      </c>
      <c r="E71" s="91" t="e">
        <f>'T2'!AE14</f>
        <v>#REF!</v>
      </c>
      <c r="T71" s="157"/>
      <c r="AD71" s="159"/>
      <c r="AE71" s="162"/>
    </row>
    <row r="72" spans="1:31">
      <c r="A72" t="s">
        <v>74</v>
      </c>
      <c r="B72" s="91" t="e">
        <f>'T2'!Z15</f>
        <v>#REF!</v>
      </c>
      <c r="C72" s="91" t="e">
        <f>'T2'!AC15</f>
        <v>#REF!</v>
      </c>
      <c r="D72" s="91" t="e">
        <f>'T2'!AD15</f>
        <v>#REF!</v>
      </c>
      <c r="E72" s="91" t="e">
        <f>'T2'!AE15</f>
        <v>#REF!</v>
      </c>
      <c r="T72" s="157"/>
      <c r="AD72" s="159"/>
      <c r="AE72" s="162"/>
    </row>
    <row r="73" spans="1:31">
      <c r="A73" t="s">
        <v>76</v>
      </c>
      <c r="B73" s="91" t="e">
        <f>'T2'!Z16</f>
        <v>#REF!</v>
      </c>
      <c r="C73" s="91" t="e">
        <f>'T2'!AC16</f>
        <v>#REF!</v>
      </c>
      <c r="D73" s="91" t="e">
        <f>'T2'!AD16</f>
        <v>#REF!</v>
      </c>
      <c r="E73" s="91" t="e">
        <f>'T2'!AE16</f>
        <v>#REF!</v>
      </c>
      <c r="T73" s="157"/>
      <c r="AD73" s="159"/>
      <c r="AE73" s="162"/>
    </row>
    <row r="74" spans="1:31">
      <c r="A74" t="s">
        <v>78</v>
      </c>
      <c r="B74" s="91" t="e">
        <f>'T2'!Z17</f>
        <v>#REF!</v>
      </c>
      <c r="C74" s="91" t="e">
        <f>'T2'!AC17</f>
        <v>#REF!</v>
      </c>
      <c r="D74" s="91" t="e">
        <f>'T2'!AD17</f>
        <v>#REF!</v>
      </c>
      <c r="E74" s="91" t="e">
        <f>'T2'!AE17</f>
        <v>#REF!</v>
      </c>
      <c r="T74" s="157"/>
      <c r="AD74" s="159"/>
      <c r="AE74" s="162"/>
    </row>
    <row r="75" spans="1:31">
      <c r="A75" s="163" t="s">
        <v>80</v>
      </c>
      <c r="B75" s="164" t="e">
        <f>'T2'!Z18</f>
        <v>#REF!</v>
      </c>
      <c r="C75" s="91" t="e">
        <f>'T2'!AC18</f>
        <v>#REF!</v>
      </c>
      <c r="D75" s="91" t="e">
        <f>'T2'!AD18</f>
        <v>#REF!</v>
      </c>
      <c r="E75" s="91" t="e">
        <f>'T2'!AE18</f>
        <v>#REF!</v>
      </c>
      <c r="T75" s="157"/>
      <c r="AD75" s="159"/>
      <c r="AE75" s="162"/>
    </row>
    <row r="76" spans="1:31">
      <c r="A76" t="s">
        <v>82</v>
      </c>
      <c r="B76" s="91" t="e">
        <f>'T2'!Z19</f>
        <v>#REF!</v>
      </c>
      <c r="C76" s="91" t="e">
        <f>'T2'!AC19</f>
        <v>#REF!</v>
      </c>
      <c r="D76" s="91" t="e">
        <f>'T2'!AD19</f>
        <v>#REF!</v>
      </c>
      <c r="E76" s="91" t="e">
        <f>'T2'!AE19</f>
        <v>#REF!</v>
      </c>
      <c r="T76" s="157"/>
      <c r="AD76" s="159"/>
      <c r="AE76" s="162"/>
    </row>
    <row r="77" spans="1:31">
      <c r="A77" t="s">
        <v>83</v>
      </c>
      <c r="B77" s="91" t="e">
        <f>'T2'!Z20</f>
        <v>#REF!</v>
      </c>
      <c r="C77" s="91" t="e">
        <f>'T2'!AC20</f>
        <v>#REF!</v>
      </c>
      <c r="D77" s="91" t="e">
        <f>'T2'!AD20</f>
        <v>#REF!</v>
      </c>
      <c r="E77" s="91" t="e">
        <f>'T2'!AE20</f>
        <v>#REF!</v>
      </c>
      <c r="T77" s="157"/>
      <c r="AD77" s="159"/>
      <c r="AE77" s="162"/>
    </row>
    <row r="78" spans="1:31">
      <c r="A78" t="s">
        <v>84</v>
      </c>
      <c r="B78" s="91" t="e">
        <f>'T2'!Z21</f>
        <v>#REF!</v>
      </c>
      <c r="C78" s="91" t="e">
        <f>'T2'!AC21</f>
        <v>#REF!</v>
      </c>
      <c r="D78" s="91" t="e">
        <f>'T2'!AD21</f>
        <v>#REF!</v>
      </c>
      <c r="E78" s="91" t="e">
        <f>'T2'!AE21</f>
        <v>#REF!</v>
      </c>
      <c r="T78" s="157"/>
      <c r="AD78" s="159"/>
      <c r="AE78" s="162"/>
    </row>
    <row r="79" spans="1:31">
      <c r="A79" s="163" t="s">
        <v>85</v>
      </c>
      <c r="B79" s="164" t="e">
        <f>'T2'!Z22</f>
        <v>#REF!</v>
      </c>
      <c r="C79" s="91" t="e">
        <f>'T2'!AC22</f>
        <v>#REF!</v>
      </c>
      <c r="D79" s="91" t="e">
        <f>'T2'!AD22</f>
        <v>#REF!</v>
      </c>
      <c r="E79" s="91" t="e">
        <f>'T2'!AE22</f>
        <v>#REF!</v>
      </c>
      <c r="T79" s="157"/>
      <c r="AD79" s="159"/>
      <c r="AE79" s="162"/>
    </row>
    <row r="80" spans="1:31">
      <c r="A80" t="s">
        <v>86</v>
      </c>
      <c r="B80" s="91" t="e">
        <f>'T2'!Z23</f>
        <v>#REF!</v>
      </c>
      <c r="C80" s="91" t="e">
        <f>'T2'!AC23</f>
        <v>#REF!</v>
      </c>
      <c r="D80" s="91" t="e">
        <f>'T2'!AD23</f>
        <v>#REF!</v>
      </c>
      <c r="E80" s="91" t="e">
        <f>'T2'!AE23</f>
        <v>#REF!</v>
      </c>
      <c r="T80" s="157"/>
      <c r="AD80" s="159"/>
      <c r="AE80" s="162"/>
    </row>
    <row r="81" spans="1:31">
      <c r="A81" t="s">
        <v>87</v>
      </c>
      <c r="B81" s="91" t="e">
        <f>'T2'!Z24</f>
        <v>#REF!</v>
      </c>
      <c r="C81" s="91" t="e">
        <f>'T2'!AC24</f>
        <v>#REF!</v>
      </c>
      <c r="D81" s="91" t="e">
        <f>'T2'!AD24</f>
        <v>#REF!</v>
      </c>
      <c r="E81" s="91" t="e">
        <f>'T2'!AE24</f>
        <v>#REF!</v>
      </c>
      <c r="T81" s="157"/>
      <c r="AD81" s="159"/>
      <c r="AE81" s="162"/>
    </row>
    <row r="82" spans="1:31">
      <c r="A82" t="s">
        <v>88</v>
      </c>
      <c r="B82" s="91" t="e">
        <f>'T2'!Z25</f>
        <v>#REF!</v>
      </c>
      <c r="C82" s="91" t="e">
        <f>'T2'!AC25</f>
        <v>#REF!</v>
      </c>
      <c r="D82" s="91" t="e">
        <f>'T2'!AD25</f>
        <v>#REF!</v>
      </c>
      <c r="E82" s="91" t="e">
        <f>'T2'!AE25</f>
        <v>#REF!</v>
      </c>
      <c r="T82" s="157"/>
      <c r="AD82" s="159"/>
      <c r="AE82" s="162"/>
    </row>
    <row r="83" spans="1:31">
      <c r="A83" s="163" t="s">
        <v>89</v>
      </c>
      <c r="B83" s="164" t="e">
        <f>'T2'!Z26</f>
        <v>#REF!</v>
      </c>
      <c r="C83" s="91" t="e">
        <f>'T2'!AC26</f>
        <v>#REF!</v>
      </c>
      <c r="D83" s="91" t="e">
        <f>'T2'!AD26</f>
        <v>#REF!</v>
      </c>
      <c r="E83" s="91" t="e">
        <f>'T2'!AE26</f>
        <v>#REF!</v>
      </c>
      <c r="T83" s="157"/>
      <c r="AD83" s="159"/>
      <c r="AE83" s="162"/>
    </row>
    <row r="84" spans="1:31">
      <c r="A84" t="s">
        <v>90</v>
      </c>
      <c r="B84" s="91" t="e">
        <f>'T2'!Z27</f>
        <v>#REF!</v>
      </c>
      <c r="C84" s="91" t="e">
        <f>'T2'!AC27</f>
        <v>#REF!</v>
      </c>
      <c r="D84" s="91" t="e">
        <f>'T2'!AD27</f>
        <v>#REF!</v>
      </c>
      <c r="E84" s="91" t="e">
        <f>'T2'!AE27</f>
        <v>#REF!</v>
      </c>
      <c r="T84" s="157"/>
      <c r="AD84" s="159"/>
      <c r="AE84" s="162"/>
    </row>
    <row r="85" spans="1:31">
      <c r="A85" t="s">
        <v>91</v>
      </c>
      <c r="B85" s="91" t="e">
        <f>'T2'!Z28</f>
        <v>#REF!</v>
      </c>
      <c r="C85" s="91" t="e">
        <f>'T2'!AC28</f>
        <v>#REF!</v>
      </c>
      <c r="D85" s="91" t="e">
        <f>'T2'!AD28</f>
        <v>#REF!</v>
      </c>
      <c r="E85" s="91" t="e">
        <f>'T2'!AE28</f>
        <v>#REF!</v>
      </c>
      <c r="T85" s="157"/>
      <c r="AD85" s="159"/>
      <c r="AE85" s="162"/>
    </row>
    <row r="86" spans="1:31">
      <c r="A86" t="s">
        <v>92</v>
      </c>
      <c r="B86" s="91" t="e">
        <f>'T2'!Z29</f>
        <v>#REF!</v>
      </c>
      <c r="C86" s="91" t="e">
        <f>'T2'!AC29</f>
        <v>#REF!</v>
      </c>
      <c r="D86" s="91" t="e">
        <f>'T2'!AD29</f>
        <v>#REF!</v>
      </c>
      <c r="E86" s="91" t="e">
        <f>'T2'!AE29</f>
        <v>#REF!</v>
      </c>
      <c r="T86" s="166"/>
      <c r="U86" s="167"/>
      <c r="V86" s="167"/>
      <c r="W86" s="167"/>
      <c r="X86" s="167"/>
      <c r="Y86" s="167"/>
      <c r="Z86" s="167"/>
      <c r="AA86" s="167"/>
      <c r="AB86" s="167"/>
      <c r="AC86" s="167"/>
      <c r="AD86" s="170"/>
      <c r="AE86" s="162"/>
    </row>
    <row r="87" spans="1:31">
      <c r="A87" s="163" t="s">
        <v>93</v>
      </c>
      <c r="B87" s="164" t="e">
        <f>'T2'!Z30</f>
        <v>#REF!</v>
      </c>
      <c r="C87" s="91" t="e">
        <f>'T2'!AC30</f>
        <v>#REF!</v>
      </c>
      <c r="D87" s="91" t="e">
        <f>'T2'!AD30</f>
        <v>#REF!</v>
      </c>
      <c r="E87" s="91" t="e">
        <f>'T2'!AE30</f>
        <v>#REF!</v>
      </c>
      <c r="T87" s="157"/>
      <c r="AE87" s="162"/>
    </row>
    <row r="88" spans="1:31">
      <c r="T88" s="157"/>
      <c r="AE88" s="162"/>
    </row>
    <row r="89" spans="1:31">
      <c r="T89" s="157"/>
      <c r="AE89" s="162"/>
    </row>
    <row r="90" spans="1:31">
      <c r="A90" t="s">
        <v>121</v>
      </c>
      <c r="T90" s="157"/>
      <c r="AE90" s="162"/>
    </row>
    <row r="91" spans="1:31">
      <c r="A91" t="s">
        <v>52</v>
      </c>
      <c r="B91" s="91" t="e">
        <f>'T2'!AC30</f>
        <v>#REF!</v>
      </c>
      <c r="T91" s="157"/>
      <c r="AE91" s="162"/>
    </row>
    <row r="92" spans="1:31">
      <c r="A92" t="s">
        <v>117</v>
      </c>
      <c r="B92" s="91" t="e">
        <f>'T2'!AD30</f>
        <v>#REF!</v>
      </c>
      <c r="T92" s="157"/>
      <c r="AE92" s="162"/>
    </row>
    <row r="93" spans="1:31">
      <c r="A93" t="s">
        <v>118</v>
      </c>
      <c r="B93" s="91" t="e">
        <f>'T2'!AE30</f>
        <v>#REF!</v>
      </c>
      <c r="T93" s="157"/>
      <c r="AE93" s="162"/>
    </row>
    <row r="94" spans="1:31">
      <c r="A94" s="165" t="s">
        <v>122</v>
      </c>
      <c r="B94" s="91" t="e">
        <f>'T2'!Z30</f>
        <v>#REF!</v>
      </c>
      <c r="T94" s="157"/>
      <c r="AE94" s="162"/>
    </row>
    <row r="95" spans="1:31">
      <c r="T95" s="157"/>
      <c r="AE95" s="162"/>
    </row>
    <row r="96" spans="1:31">
      <c r="T96" s="157"/>
      <c r="AE96" s="162"/>
    </row>
    <row r="97" spans="20:31">
      <c r="T97" s="168"/>
      <c r="U97" s="169"/>
      <c r="V97" s="169"/>
      <c r="W97" s="169"/>
      <c r="X97" s="169"/>
      <c r="Y97" s="169"/>
      <c r="Z97" s="169"/>
      <c r="AA97" s="169"/>
      <c r="AB97" s="169"/>
      <c r="AC97" s="169"/>
      <c r="AD97" s="171" t="s">
        <v>123</v>
      </c>
      <c r="AE97" s="172"/>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21875" defaultRowHeight="13.8"/>
  <cols>
    <col min="1" max="1" width="6.44140625" style="13" customWidth="1"/>
    <col min="2" max="2" width="3.21875" style="13" customWidth="1"/>
    <col min="3" max="3" width="6.44140625" style="13" customWidth="1"/>
    <col min="4" max="6" width="5.44140625" style="13" customWidth="1"/>
    <col min="7" max="7" width="6" style="13" customWidth="1"/>
    <col min="8" max="25" width="5.44140625" style="13" customWidth="1"/>
    <col min="26" max="26" width="1" style="13" customWidth="1"/>
    <col min="27" max="16384" width="9.21875" style="13"/>
  </cols>
  <sheetData>
    <row r="1" spans="1:25">
      <c r="B1" s="12" t="s">
        <v>124</v>
      </c>
    </row>
    <row r="2" spans="1:25">
      <c r="C2" s="478" t="s">
        <v>125</v>
      </c>
      <c r="D2" s="478"/>
      <c r="E2" s="478"/>
      <c r="F2" s="478"/>
      <c r="G2" s="478" t="s">
        <v>117</v>
      </c>
      <c r="H2" s="478"/>
      <c r="I2" s="478"/>
      <c r="J2" s="478"/>
    </row>
    <row r="3" spans="1:25" ht="78" customHeight="1">
      <c r="A3" s="59" t="s">
        <v>27</v>
      </c>
      <c r="B3" s="59" t="s">
        <v>28</v>
      </c>
      <c r="C3" s="59" t="s">
        <v>29</v>
      </c>
      <c r="D3" s="59" t="s">
        <v>30</v>
      </c>
      <c r="E3" s="59" t="s">
        <v>31</v>
      </c>
      <c r="F3" s="59" t="s">
        <v>32</v>
      </c>
      <c r="G3" s="148" t="s">
        <v>33</v>
      </c>
      <c r="H3" s="59" t="s">
        <v>34</v>
      </c>
      <c r="I3" s="148" t="s">
        <v>35</v>
      </c>
      <c r="J3" s="148" t="s">
        <v>36</v>
      </c>
      <c r="K3" s="59" t="s">
        <v>37</v>
      </c>
      <c r="L3" s="150" t="s">
        <v>38</v>
      </c>
      <c r="M3" s="150" t="s">
        <v>39</v>
      </c>
      <c r="N3" s="150" t="s">
        <v>40</v>
      </c>
      <c r="O3" s="59" t="s">
        <v>41</v>
      </c>
      <c r="P3" s="150" t="s">
        <v>126</v>
      </c>
      <c r="Q3" s="150" t="s">
        <v>43</v>
      </c>
      <c r="R3" s="150" t="s">
        <v>44</v>
      </c>
      <c r="S3" s="150" t="s">
        <v>45</v>
      </c>
      <c r="T3" s="150" t="s">
        <v>46</v>
      </c>
      <c r="U3" s="150" t="s">
        <v>47</v>
      </c>
      <c r="V3" s="150" t="s">
        <v>48</v>
      </c>
      <c r="W3" s="150" t="s">
        <v>127</v>
      </c>
      <c r="X3" s="150" t="s">
        <v>50</v>
      </c>
      <c r="Y3" s="150" t="s">
        <v>51</v>
      </c>
    </row>
    <row r="5" spans="1:25">
      <c r="A5" s="13">
        <v>2006</v>
      </c>
      <c r="B5" s="13">
        <v>1</v>
      </c>
      <c r="E5" s="144"/>
      <c r="F5" s="144"/>
      <c r="G5" s="144"/>
      <c r="H5" s="144"/>
      <c r="I5" s="144"/>
      <c r="J5" s="144"/>
      <c r="K5" s="144"/>
      <c r="L5" s="144"/>
      <c r="M5" s="144"/>
      <c r="N5" s="144"/>
      <c r="O5" s="144"/>
      <c r="P5" s="144"/>
      <c r="Q5" s="144"/>
      <c r="R5" s="144"/>
    </row>
    <row r="6" spans="1:25">
      <c r="B6" s="13">
        <v>2</v>
      </c>
      <c r="C6" s="145" t="e">
        <f>100*(#REF!/#REF!-1)</f>
        <v>#REF!</v>
      </c>
      <c r="D6" s="145" t="e">
        <f>100*(#REF!/#REF!-1)</f>
        <v>#REF!</v>
      </c>
      <c r="E6" s="145" t="e">
        <f>100*(#REF!/#REF!-1)</f>
        <v>#REF!</v>
      </c>
      <c r="F6" s="145" t="e">
        <f>100*(#REF!/#REF!-1)</f>
        <v>#REF!</v>
      </c>
      <c r="G6" s="145" t="e">
        <f>100*(#REF!/#REF!-1)</f>
        <v>#REF!</v>
      </c>
      <c r="H6" s="145" t="e">
        <f>100*(#REF!/#REF!-1)</f>
        <v>#REF!</v>
      </c>
      <c r="I6" s="145" t="e">
        <f>100*(#REF!/#REF!-1)</f>
        <v>#REF!</v>
      </c>
      <c r="J6" s="145" t="e">
        <f>100*(#REF!/#REF!-1)</f>
        <v>#REF!</v>
      </c>
      <c r="K6" s="145" t="e">
        <f>100*(#REF!/#REF!-1)</f>
        <v>#REF!</v>
      </c>
      <c r="L6" s="145" t="e">
        <f>100*(#REF!/#REF!-1)</f>
        <v>#REF!</v>
      </c>
      <c r="M6" s="145" t="e">
        <f>100*(#REF!/#REF!-1)</f>
        <v>#REF!</v>
      </c>
      <c r="N6" s="145" t="e">
        <f>100*(#REF!/#REF!-1)</f>
        <v>#REF!</v>
      </c>
      <c r="O6" s="145" t="e">
        <f>100*(#REF!/#REF!-1)</f>
        <v>#REF!</v>
      </c>
      <c r="P6" s="145" t="e">
        <f>100*(#REF!/#REF!-1)</f>
        <v>#REF!</v>
      </c>
      <c r="Q6" s="145" t="e">
        <f>100*(#REF!/#REF!-1)</f>
        <v>#REF!</v>
      </c>
      <c r="R6" s="145" t="e">
        <f>100*(#REF!/#REF!-1)</f>
        <v>#REF!</v>
      </c>
      <c r="S6" s="145" t="e">
        <f>100*(#REF!/#REF!-1)</f>
        <v>#REF!</v>
      </c>
      <c r="T6" s="145" t="e">
        <f>100*(#REF!/#REF!-1)</f>
        <v>#REF!</v>
      </c>
      <c r="U6" s="145" t="e">
        <f>100*(#REF!/#REF!-1)</f>
        <v>#REF!</v>
      </c>
      <c r="V6" s="145" t="e">
        <f>100*(#REF!/#REF!-1)</f>
        <v>#REF!</v>
      </c>
      <c r="W6" s="145" t="e">
        <f>100*(#REF!/#REF!-1)</f>
        <v>#REF!</v>
      </c>
      <c r="X6" s="145" t="e">
        <f>100*(#REF!/#REF!-1)</f>
        <v>#REF!</v>
      </c>
      <c r="Y6" s="145" t="e">
        <f>100*(#REF!/#REF!-1)</f>
        <v>#REF!</v>
      </c>
    </row>
    <row r="7" spans="1:25">
      <c r="B7" s="13">
        <v>3</v>
      </c>
      <c r="C7" s="145" t="e">
        <f>100*(#REF!/#REF!-1)</f>
        <v>#REF!</v>
      </c>
      <c r="D7" s="145" t="e">
        <f>100*(#REF!/#REF!-1)</f>
        <v>#REF!</v>
      </c>
      <c r="E7" s="145" t="e">
        <f>100*(#REF!/#REF!-1)</f>
        <v>#REF!</v>
      </c>
      <c r="F7" s="145" t="e">
        <f>100*(#REF!/#REF!-1)</f>
        <v>#REF!</v>
      </c>
      <c r="G7" s="145" t="e">
        <f>100*(#REF!/#REF!-1)</f>
        <v>#REF!</v>
      </c>
      <c r="H7" s="145" t="e">
        <f>100*(#REF!/#REF!-1)</f>
        <v>#REF!</v>
      </c>
      <c r="I7" s="145" t="e">
        <f>100*(#REF!/#REF!-1)</f>
        <v>#REF!</v>
      </c>
      <c r="J7" s="145" t="e">
        <f>100*(#REF!/#REF!-1)</f>
        <v>#REF!</v>
      </c>
      <c r="K7" s="145" t="e">
        <f>100*(#REF!/#REF!-1)</f>
        <v>#REF!</v>
      </c>
      <c r="L7" s="145" t="e">
        <f>100*(#REF!/#REF!-1)</f>
        <v>#REF!</v>
      </c>
      <c r="M7" s="145" t="e">
        <f>100*(#REF!/#REF!-1)</f>
        <v>#REF!</v>
      </c>
      <c r="N7" s="145" t="e">
        <f>100*(#REF!/#REF!-1)</f>
        <v>#REF!</v>
      </c>
      <c r="O7" s="145" t="e">
        <f>100*(#REF!/#REF!-1)</f>
        <v>#REF!</v>
      </c>
      <c r="P7" s="145" t="e">
        <f>100*(#REF!/#REF!-1)</f>
        <v>#REF!</v>
      </c>
      <c r="Q7" s="145" t="e">
        <f>100*(#REF!/#REF!-1)</f>
        <v>#REF!</v>
      </c>
      <c r="R7" s="145" t="e">
        <f>100*(#REF!/#REF!-1)</f>
        <v>#REF!</v>
      </c>
      <c r="S7" s="145" t="e">
        <f>100*(#REF!/#REF!-1)</f>
        <v>#REF!</v>
      </c>
      <c r="T7" s="145" t="e">
        <f>100*(#REF!/#REF!-1)</f>
        <v>#REF!</v>
      </c>
      <c r="U7" s="145" t="e">
        <f>100*(#REF!/#REF!-1)</f>
        <v>#REF!</v>
      </c>
      <c r="V7" s="145" t="e">
        <f>100*(#REF!/#REF!-1)</f>
        <v>#REF!</v>
      </c>
      <c r="W7" s="145" t="e">
        <f>100*(#REF!/#REF!-1)</f>
        <v>#REF!</v>
      </c>
      <c r="X7" s="145" t="e">
        <f>100*(#REF!/#REF!-1)</f>
        <v>#REF!</v>
      </c>
      <c r="Y7" s="145" t="e">
        <f>100*(#REF!/#REF!-1)</f>
        <v>#REF!</v>
      </c>
    </row>
    <row r="8" spans="1:25">
      <c r="B8" s="13">
        <v>4</v>
      </c>
      <c r="C8" s="145" t="e">
        <f>100*(#REF!/#REF!-1)</f>
        <v>#REF!</v>
      </c>
      <c r="D8" s="145" t="e">
        <f>100*(#REF!/#REF!-1)</f>
        <v>#REF!</v>
      </c>
      <c r="E8" s="145" t="e">
        <f>100*(#REF!/#REF!-1)</f>
        <v>#REF!</v>
      </c>
      <c r="F8" s="145" t="e">
        <f>100*(#REF!/#REF!-1)</f>
        <v>#REF!</v>
      </c>
      <c r="G8" s="145" t="e">
        <f>100*(#REF!/#REF!-1)</f>
        <v>#REF!</v>
      </c>
      <c r="H8" s="145" t="e">
        <f>100*(#REF!/#REF!-1)</f>
        <v>#REF!</v>
      </c>
      <c r="I8" s="145" t="e">
        <f>100*(#REF!/#REF!-1)</f>
        <v>#REF!</v>
      </c>
      <c r="J8" s="145" t="e">
        <f>100*(#REF!/#REF!-1)</f>
        <v>#REF!</v>
      </c>
      <c r="K8" s="145" t="e">
        <f>100*(#REF!/#REF!-1)</f>
        <v>#REF!</v>
      </c>
      <c r="L8" s="145" t="e">
        <f>100*(#REF!/#REF!-1)</f>
        <v>#REF!</v>
      </c>
      <c r="M8" s="145" t="e">
        <f>100*(#REF!/#REF!-1)</f>
        <v>#REF!</v>
      </c>
      <c r="N8" s="145" t="e">
        <f>100*(#REF!/#REF!-1)</f>
        <v>#REF!</v>
      </c>
      <c r="O8" s="145" t="e">
        <f>100*(#REF!/#REF!-1)</f>
        <v>#REF!</v>
      </c>
      <c r="P8" s="145" t="e">
        <f>100*(#REF!/#REF!-1)</f>
        <v>#REF!</v>
      </c>
      <c r="Q8" s="145" t="e">
        <f>100*(#REF!/#REF!-1)</f>
        <v>#REF!</v>
      </c>
      <c r="R8" s="145" t="e">
        <f>100*(#REF!/#REF!-1)</f>
        <v>#REF!</v>
      </c>
      <c r="S8" s="145" t="e">
        <f>100*(#REF!/#REF!-1)</f>
        <v>#REF!</v>
      </c>
      <c r="T8" s="145" t="e">
        <f>100*(#REF!/#REF!-1)</f>
        <v>#REF!</v>
      </c>
      <c r="U8" s="145" t="e">
        <f>100*(#REF!/#REF!-1)</f>
        <v>#REF!</v>
      </c>
      <c r="V8" s="145" t="e">
        <f>100*(#REF!/#REF!-1)</f>
        <v>#REF!</v>
      </c>
      <c r="W8" s="145" t="e">
        <f>100*(#REF!/#REF!-1)</f>
        <v>#REF!</v>
      </c>
      <c r="X8" s="145" t="e">
        <f>100*(#REF!/#REF!-1)</f>
        <v>#REF!</v>
      </c>
      <c r="Y8" s="145" t="e">
        <f>100*(#REF!/#REF!-1)</f>
        <v>#REF!</v>
      </c>
    </row>
    <row r="9" spans="1:25">
      <c r="A9" s="13">
        <v>2007</v>
      </c>
      <c r="B9" s="13">
        <v>1</v>
      </c>
      <c r="C9" s="145" t="e">
        <f>100*(#REF!/#REF!-1)</f>
        <v>#REF!</v>
      </c>
      <c r="D9" s="145" t="e">
        <f>100*(#REF!/#REF!-1)</f>
        <v>#REF!</v>
      </c>
      <c r="E9" s="145" t="e">
        <f>100*(#REF!/#REF!-1)</f>
        <v>#REF!</v>
      </c>
      <c r="F9" s="145" t="e">
        <f>100*(#REF!/#REF!-1)</f>
        <v>#REF!</v>
      </c>
      <c r="G9" s="145" t="e">
        <f>100*(#REF!/#REF!-1)</f>
        <v>#REF!</v>
      </c>
      <c r="H9" s="145" t="e">
        <f>100*(#REF!/#REF!-1)</f>
        <v>#REF!</v>
      </c>
      <c r="I9" s="145" t="e">
        <f>100*(#REF!/#REF!-1)</f>
        <v>#REF!</v>
      </c>
      <c r="J9" s="145" t="e">
        <f>100*(#REF!/#REF!-1)</f>
        <v>#REF!</v>
      </c>
      <c r="K9" s="145" t="e">
        <f>100*(#REF!/#REF!-1)</f>
        <v>#REF!</v>
      </c>
      <c r="L9" s="145" t="e">
        <f>100*(#REF!/#REF!-1)</f>
        <v>#REF!</v>
      </c>
      <c r="M9" s="145" t="e">
        <f>100*(#REF!/#REF!-1)</f>
        <v>#REF!</v>
      </c>
      <c r="N9" s="145" t="e">
        <f>100*(#REF!/#REF!-1)</f>
        <v>#REF!</v>
      </c>
      <c r="O9" s="145" t="e">
        <f>100*(#REF!/#REF!-1)</f>
        <v>#REF!</v>
      </c>
      <c r="P9" s="145" t="e">
        <f>100*(#REF!/#REF!-1)</f>
        <v>#REF!</v>
      </c>
      <c r="Q9" s="145" t="e">
        <f>100*(#REF!/#REF!-1)</f>
        <v>#REF!</v>
      </c>
      <c r="R9" s="145" t="e">
        <f>100*(#REF!/#REF!-1)</f>
        <v>#REF!</v>
      </c>
      <c r="S9" s="145" t="e">
        <f>100*(#REF!/#REF!-1)</f>
        <v>#REF!</v>
      </c>
      <c r="T9" s="145" t="e">
        <f>100*(#REF!/#REF!-1)</f>
        <v>#REF!</v>
      </c>
      <c r="U9" s="145" t="e">
        <f>100*(#REF!/#REF!-1)</f>
        <v>#REF!</v>
      </c>
      <c r="V9" s="145" t="e">
        <f>100*(#REF!/#REF!-1)</f>
        <v>#REF!</v>
      </c>
      <c r="W9" s="145" t="e">
        <f>100*(#REF!/#REF!-1)</f>
        <v>#REF!</v>
      </c>
      <c r="X9" s="145" t="e">
        <f>100*(#REF!/#REF!-1)</f>
        <v>#REF!</v>
      </c>
      <c r="Y9" s="145" t="e">
        <f>100*(#REF!/#REF!-1)</f>
        <v>#REF!</v>
      </c>
    </row>
    <row r="10" spans="1:25">
      <c r="B10" s="13">
        <v>2</v>
      </c>
      <c r="C10" s="145" t="e">
        <f>100*(#REF!/#REF!-1)</f>
        <v>#REF!</v>
      </c>
      <c r="D10" s="145" t="e">
        <f>100*(#REF!/#REF!-1)</f>
        <v>#REF!</v>
      </c>
      <c r="E10" s="145" t="e">
        <f>100*(#REF!/#REF!-1)</f>
        <v>#REF!</v>
      </c>
      <c r="F10" s="145" t="e">
        <f>100*(#REF!/#REF!-1)</f>
        <v>#REF!</v>
      </c>
      <c r="G10" s="145" t="e">
        <f>100*(#REF!/#REF!-1)</f>
        <v>#REF!</v>
      </c>
      <c r="H10" s="145" t="e">
        <f>100*(#REF!/#REF!-1)</f>
        <v>#REF!</v>
      </c>
      <c r="I10" s="145" t="e">
        <f>100*(#REF!/#REF!-1)</f>
        <v>#REF!</v>
      </c>
      <c r="J10" s="145" t="e">
        <f>100*(#REF!/#REF!-1)</f>
        <v>#REF!</v>
      </c>
      <c r="K10" s="145" t="e">
        <f>100*(#REF!/#REF!-1)</f>
        <v>#REF!</v>
      </c>
      <c r="L10" s="145" t="e">
        <f>100*(#REF!/#REF!-1)</f>
        <v>#REF!</v>
      </c>
      <c r="M10" s="145" t="e">
        <f>100*(#REF!/#REF!-1)</f>
        <v>#REF!</v>
      </c>
      <c r="N10" s="145" t="e">
        <f>100*(#REF!/#REF!-1)</f>
        <v>#REF!</v>
      </c>
      <c r="O10" s="145" t="e">
        <f>100*(#REF!/#REF!-1)</f>
        <v>#REF!</v>
      </c>
      <c r="P10" s="145" t="e">
        <f>100*(#REF!/#REF!-1)</f>
        <v>#REF!</v>
      </c>
      <c r="Q10" s="145" t="e">
        <f>100*(#REF!/#REF!-1)</f>
        <v>#REF!</v>
      </c>
      <c r="R10" s="145" t="e">
        <f>100*(#REF!/#REF!-1)</f>
        <v>#REF!</v>
      </c>
      <c r="S10" s="145" t="e">
        <f>100*(#REF!/#REF!-1)</f>
        <v>#REF!</v>
      </c>
      <c r="T10" s="145" t="e">
        <f>100*(#REF!/#REF!-1)</f>
        <v>#REF!</v>
      </c>
      <c r="U10" s="145" t="e">
        <f>100*(#REF!/#REF!-1)</f>
        <v>#REF!</v>
      </c>
      <c r="V10" s="145" t="e">
        <f>100*(#REF!/#REF!-1)</f>
        <v>#REF!</v>
      </c>
      <c r="W10" s="145" t="e">
        <f>100*(#REF!/#REF!-1)</f>
        <v>#REF!</v>
      </c>
      <c r="X10" s="145" t="e">
        <f>100*(#REF!/#REF!-1)</f>
        <v>#REF!</v>
      </c>
      <c r="Y10" s="145" t="e">
        <f>100*(#REF!/#REF!-1)</f>
        <v>#REF!</v>
      </c>
    </row>
    <row r="11" spans="1:25">
      <c r="B11" s="13">
        <v>3</v>
      </c>
      <c r="C11" s="145" t="e">
        <f>100*(#REF!/#REF!-1)</f>
        <v>#REF!</v>
      </c>
      <c r="D11" s="145" t="e">
        <f>100*(#REF!/#REF!-1)</f>
        <v>#REF!</v>
      </c>
      <c r="E11" s="145" t="e">
        <f>100*(#REF!/#REF!-1)</f>
        <v>#REF!</v>
      </c>
      <c r="F11" s="145" t="e">
        <f>100*(#REF!/#REF!-1)</f>
        <v>#REF!</v>
      </c>
      <c r="G11" s="145" t="e">
        <f>100*(#REF!/#REF!-1)</f>
        <v>#REF!</v>
      </c>
      <c r="H11" s="145" t="e">
        <f>100*(#REF!/#REF!-1)</f>
        <v>#REF!</v>
      </c>
      <c r="I11" s="145" t="e">
        <f>100*(#REF!/#REF!-1)</f>
        <v>#REF!</v>
      </c>
      <c r="J11" s="145" t="e">
        <f>100*(#REF!/#REF!-1)</f>
        <v>#REF!</v>
      </c>
      <c r="K11" s="145" t="e">
        <f>100*(#REF!/#REF!-1)</f>
        <v>#REF!</v>
      </c>
      <c r="L11" s="145" t="e">
        <f>100*(#REF!/#REF!-1)</f>
        <v>#REF!</v>
      </c>
      <c r="M11" s="145" t="e">
        <f>100*(#REF!/#REF!-1)</f>
        <v>#REF!</v>
      </c>
      <c r="N11" s="145" t="e">
        <f>100*(#REF!/#REF!-1)</f>
        <v>#REF!</v>
      </c>
      <c r="O11" s="145" t="e">
        <f>100*(#REF!/#REF!-1)</f>
        <v>#REF!</v>
      </c>
      <c r="P11" s="145" t="e">
        <f>100*(#REF!/#REF!-1)</f>
        <v>#REF!</v>
      </c>
      <c r="Q11" s="145" t="e">
        <f>100*(#REF!/#REF!-1)</f>
        <v>#REF!</v>
      </c>
      <c r="R11" s="145" t="e">
        <f>100*(#REF!/#REF!-1)</f>
        <v>#REF!</v>
      </c>
      <c r="S11" s="145" t="e">
        <f>100*(#REF!/#REF!-1)</f>
        <v>#REF!</v>
      </c>
      <c r="T11" s="145" t="e">
        <f>100*(#REF!/#REF!-1)</f>
        <v>#REF!</v>
      </c>
      <c r="U11" s="145" t="e">
        <f>100*(#REF!/#REF!-1)</f>
        <v>#REF!</v>
      </c>
      <c r="V11" s="145" t="e">
        <f>100*(#REF!/#REF!-1)</f>
        <v>#REF!</v>
      </c>
      <c r="W11" s="145" t="e">
        <f>100*(#REF!/#REF!-1)</f>
        <v>#REF!</v>
      </c>
      <c r="X11" s="145" t="e">
        <f>100*(#REF!/#REF!-1)</f>
        <v>#REF!</v>
      </c>
      <c r="Y11" s="145" t="e">
        <f>100*(#REF!/#REF!-1)</f>
        <v>#REF!</v>
      </c>
    </row>
    <row r="12" spans="1:25">
      <c r="B12" s="13">
        <v>4</v>
      </c>
      <c r="C12" s="145" t="e">
        <f>100*(#REF!/#REF!-1)</f>
        <v>#REF!</v>
      </c>
      <c r="D12" s="145" t="e">
        <f>100*(#REF!/#REF!-1)</f>
        <v>#REF!</v>
      </c>
      <c r="E12" s="145" t="e">
        <f>100*(#REF!/#REF!-1)</f>
        <v>#REF!</v>
      </c>
      <c r="F12" s="145" t="e">
        <f>100*(#REF!/#REF!-1)</f>
        <v>#REF!</v>
      </c>
      <c r="G12" s="145" t="e">
        <f>100*(#REF!/#REF!-1)</f>
        <v>#REF!</v>
      </c>
      <c r="H12" s="145" t="e">
        <f>100*(#REF!/#REF!-1)</f>
        <v>#REF!</v>
      </c>
      <c r="I12" s="145" t="e">
        <f>100*(#REF!/#REF!-1)</f>
        <v>#REF!</v>
      </c>
      <c r="J12" s="145" t="e">
        <f>100*(#REF!/#REF!-1)</f>
        <v>#REF!</v>
      </c>
      <c r="K12" s="145" t="e">
        <f>100*(#REF!/#REF!-1)</f>
        <v>#REF!</v>
      </c>
      <c r="L12" s="145" t="e">
        <f>100*(#REF!/#REF!-1)</f>
        <v>#REF!</v>
      </c>
      <c r="M12" s="145" t="e">
        <f>100*(#REF!/#REF!-1)</f>
        <v>#REF!</v>
      </c>
      <c r="N12" s="145" t="e">
        <f>100*(#REF!/#REF!-1)</f>
        <v>#REF!</v>
      </c>
      <c r="O12" s="145" t="e">
        <f>100*(#REF!/#REF!-1)</f>
        <v>#REF!</v>
      </c>
      <c r="P12" s="145" t="e">
        <f>100*(#REF!/#REF!-1)</f>
        <v>#REF!</v>
      </c>
      <c r="Q12" s="145" t="e">
        <f>100*(#REF!/#REF!-1)</f>
        <v>#REF!</v>
      </c>
      <c r="R12" s="145" t="e">
        <f>100*(#REF!/#REF!-1)</f>
        <v>#REF!</v>
      </c>
      <c r="S12" s="145" t="e">
        <f>100*(#REF!/#REF!-1)</f>
        <v>#REF!</v>
      </c>
      <c r="T12" s="145" t="e">
        <f>100*(#REF!/#REF!-1)</f>
        <v>#REF!</v>
      </c>
      <c r="U12" s="145" t="e">
        <f>100*(#REF!/#REF!-1)</f>
        <v>#REF!</v>
      </c>
      <c r="V12" s="145" t="e">
        <f>100*(#REF!/#REF!-1)</f>
        <v>#REF!</v>
      </c>
      <c r="W12" s="145" t="e">
        <f>100*(#REF!/#REF!-1)</f>
        <v>#REF!</v>
      </c>
      <c r="X12" s="145" t="e">
        <f>100*(#REF!/#REF!-1)</f>
        <v>#REF!</v>
      </c>
      <c r="Y12" s="145" t="e">
        <f>100*(#REF!/#REF!-1)</f>
        <v>#REF!</v>
      </c>
    </row>
    <row r="13" spans="1:25">
      <c r="A13" s="13">
        <v>2008</v>
      </c>
      <c r="B13" s="13">
        <v>1</v>
      </c>
      <c r="C13" s="145" t="e">
        <f>100*(#REF!/#REF!-1)</f>
        <v>#REF!</v>
      </c>
      <c r="D13" s="145" t="e">
        <f>100*(#REF!/#REF!-1)</f>
        <v>#REF!</v>
      </c>
      <c r="E13" s="145" t="e">
        <f>100*(#REF!/#REF!-1)</f>
        <v>#REF!</v>
      </c>
      <c r="F13" s="145" t="e">
        <f>100*(#REF!/#REF!-1)</f>
        <v>#REF!</v>
      </c>
      <c r="G13" s="145" t="e">
        <f>100*(#REF!/#REF!-1)</f>
        <v>#REF!</v>
      </c>
      <c r="H13" s="145" t="e">
        <f>100*(#REF!/#REF!-1)</f>
        <v>#REF!</v>
      </c>
      <c r="I13" s="145" t="e">
        <f>100*(#REF!/#REF!-1)</f>
        <v>#REF!</v>
      </c>
      <c r="J13" s="145" t="e">
        <f>100*(#REF!/#REF!-1)</f>
        <v>#REF!</v>
      </c>
      <c r="K13" s="145" t="e">
        <f>100*(#REF!/#REF!-1)</f>
        <v>#REF!</v>
      </c>
      <c r="L13" s="145" t="e">
        <f>100*(#REF!/#REF!-1)</f>
        <v>#REF!</v>
      </c>
      <c r="M13" s="145" t="e">
        <f>100*(#REF!/#REF!-1)</f>
        <v>#REF!</v>
      </c>
      <c r="N13" s="145" t="e">
        <f>100*(#REF!/#REF!-1)</f>
        <v>#REF!</v>
      </c>
      <c r="O13" s="145" t="e">
        <f>100*(#REF!/#REF!-1)</f>
        <v>#REF!</v>
      </c>
      <c r="P13" s="145" t="e">
        <f>100*(#REF!/#REF!-1)</f>
        <v>#REF!</v>
      </c>
      <c r="Q13" s="145" t="e">
        <f>100*(#REF!/#REF!-1)</f>
        <v>#REF!</v>
      </c>
      <c r="R13" s="145" t="e">
        <f>100*(#REF!/#REF!-1)</f>
        <v>#REF!</v>
      </c>
      <c r="S13" s="145" t="e">
        <f>100*(#REF!/#REF!-1)</f>
        <v>#REF!</v>
      </c>
      <c r="T13" s="145" t="e">
        <f>100*(#REF!/#REF!-1)</f>
        <v>#REF!</v>
      </c>
      <c r="U13" s="145" t="e">
        <f>100*(#REF!/#REF!-1)</f>
        <v>#REF!</v>
      </c>
      <c r="V13" s="145" t="e">
        <f>100*(#REF!/#REF!-1)</f>
        <v>#REF!</v>
      </c>
      <c r="W13" s="145" t="e">
        <f>100*(#REF!/#REF!-1)</f>
        <v>#REF!</v>
      </c>
      <c r="X13" s="145" t="e">
        <f>100*(#REF!/#REF!-1)</f>
        <v>#REF!</v>
      </c>
      <c r="Y13" s="145" t="e">
        <f>100*(#REF!/#REF!-1)</f>
        <v>#REF!</v>
      </c>
    </row>
    <row r="14" spans="1:25">
      <c r="B14" s="13">
        <v>2</v>
      </c>
      <c r="C14" s="145" t="e">
        <f>100*(#REF!/#REF!-1)</f>
        <v>#REF!</v>
      </c>
      <c r="D14" s="145" t="e">
        <f>100*(#REF!/#REF!-1)</f>
        <v>#REF!</v>
      </c>
      <c r="E14" s="145" t="e">
        <f>100*(#REF!/#REF!-1)</f>
        <v>#REF!</v>
      </c>
      <c r="F14" s="145" t="e">
        <f>100*(#REF!/#REF!-1)</f>
        <v>#REF!</v>
      </c>
      <c r="G14" s="145" t="e">
        <f>100*(#REF!/#REF!-1)</f>
        <v>#REF!</v>
      </c>
      <c r="H14" s="145" t="e">
        <f>100*(#REF!/#REF!-1)</f>
        <v>#REF!</v>
      </c>
      <c r="I14" s="145" t="e">
        <f>100*(#REF!/#REF!-1)</f>
        <v>#REF!</v>
      </c>
      <c r="J14" s="145" t="e">
        <f>100*(#REF!/#REF!-1)</f>
        <v>#REF!</v>
      </c>
      <c r="K14" s="145" t="e">
        <f>100*(#REF!/#REF!-1)</f>
        <v>#REF!</v>
      </c>
      <c r="L14" s="145" t="e">
        <f>100*(#REF!/#REF!-1)</f>
        <v>#REF!</v>
      </c>
      <c r="M14" s="145" t="e">
        <f>100*(#REF!/#REF!-1)</f>
        <v>#REF!</v>
      </c>
      <c r="N14" s="145" t="e">
        <f>100*(#REF!/#REF!-1)</f>
        <v>#REF!</v>
      </c>
      <c r="O14" s="145" t="e">
        <f>100*(#REF!/#REF!-1)</f>
        <v>#REF!</v>
      </c>
      <c r="P14" s="145" t="e">
        <f>100*(#REF!/#REF!-1)</f>
        <v>#REF!</v>
      </c>
      <c r="Q14" s="145" t="e">
        <f>100*(#REF!/#REF!-1)</f>
        <v>#REF!</v>
      </c>
      <c r="R14" s="145" t="e">
        <f>100*(#REF!/#REF!-1)</f>
        <v>#REF!</v>
      </c>
      <c r="S14" s="145" t="e">
        <f>100*(#REF!/#REF!-1)</f>
        <v>#REF!</v>
      </c>
      <c r="T14" s="145" t="e">
        <f>100*(#REF!/#REF!-1)</f>
        <v>#REF!</v>
      </c>
      <c r="U14" s="145" t="e">
        <f>100*(#REF!/#REF!-1)</f>
        <v>#REF!</v>
      </c>
      <c r="V14" s="145" t="e">
        <f>100*(#REF!/#REF!-1)</f>
        <v>#REF!</v>
      </c>
      <c r="W14" s="145" t="e">
        <f>100*(#REF!/#REF!-1)</f>
        <v>#REF!</v>
      </c>
      <c r="X14" s="145" t="e">
        <f>100*(#REF!/#REF!-1)</f>
        <v>#REF!</v>
      </c>
      <c r="Y14" s="145" t="e">
        <f>100*(#REF!/#REF!-1)</f>
        <v>#REF!</v>
      </c>
    </row>
    <row r="15" spans="1:25">
      <c r="B15" s="13">
        <v>3</v>
      </c>
      <c r="C15" s="145" t="e">
        <f>100*(#REF!/#REF!-1)</f>
        <v>#REF!</v>
      </c>
      <c r="D15" s="145" t="e">
        <f>100*(#REF!/#REF!-1)</f>
        <v>#REF!</v>
      </c>
      <c r="E15" s="145" t="e">
        <f>100*(#REF!/#REF!-1)</f>
        <v>#REF!</v>
      </c>
      <c r="F15" s="145" t="e">
        <f>100*(#REF!/#REF!-1)</f>
        <v>#REF!</v>
      </c>
      <c r="G15" s="145" t="e">
        <f>100*(#REF!/#REF!-1)</f>
        <v>#REF!</v>
      </c>
      <c r="H15" s="145" t="e">
        <f>100*(#REF!/#REF!-1)</f>
        <v>#REF!</v>
      </c>
      <c r="I15" s="145" t="e">
        <f>100*(#REF!/#REF!-1)</f>
        <v>#REF!</v>
      </c>
      <c r="J15" s="145" t="e">
        <f>100*(#REF!/#REF!-1)</f>
        <v>#REF!</v>
      </c>
      <c r="K15" s="145" t="e">
        <f>100*(#REF!/#REF!-1)</f>
        <v>#REF!</v>
      </c>
      <c r="L15" s="145" t="e">
        <f>100*(#REF!/#REF!-1)</f>
        <v>#REF!</v>
      </c>
      <c r="M15" s="145" t="e">
        <f>100*(#REF!/#REF!-1)</f>
        <v>#REF!</v>
      </c>
      <c r="N15" s="145" t="e">
        <f>100*(#REF!/#REF!-1)</f>
        <v>#REF!</v>
      </c>
      <c r="O15" s="145" t="e">
        <f>100*(#REF!/#REF!-1)</f>
        <v>#REF!</v>
      </c>
      <c r="P15" s="145" t="e">
        <f>100*(#REF!/#REF!-1)</f>
        <v>#REF!</v>
      </c>
      <c r="Q15" s="145" t="e">
        <f>100*(#REF!/#REF!-1)</f>
        <v>#REF!</v>
      </c>
      <c r="R15" s="145" t="e">
        <f>100*(#REF!/#REF!-1)</f>
        <v>#REF!</v>
      </c>
      <c r="S15" s="145" t="e">
        <f>100*(#REF!/#REF!-1)</f>
        <v>#REF!</v>
      </c>
      <c r="T15" s="145" t="e">
        <f>100*(#REF!/#REF!-1)</f>
        <v>#REF!</v>
      </c>
      <c r="U15" s="145" t="e">
        <f>100*(#REF!/#REF!-1)</f>
        <v>#REF!</v>
      </c>
      <c r="V15" s="145" t="e">
        <f>100*(#REF!/#REF!-1)</f>
        <v>#REF!</v>
      </c>
      <c r="W15" s="145" t="e">
        <f>100*(#REF!/#REF!-1)</f>
        <v>#REF!</v>
      </c>
      <c r="X15" s="145" t="e">
        <f>100*(#REF!/#REF!-1)</f>
        <v>#REF!</v>
      </c>
      <c r="Y15" s="145" t="e">
        <f>100*(#REF!/#REF!-1)</f>
        <v>#REF!</v>
      </c>
    </row>
    <row r="16" spans="1:25">
      <c r="B16" s="13">
        <v>4</v>
      </c>
      <c r="C16" s="145" t="e">
        <f>100*(#REF!/#REF!-1)</f>
        <v>#REF!</v>
      </c>
      <c r="D16" s="145" t="e">
        <f>100*(#REF!/#REF!-1)</f>
        <v>#REF!</v>
      </c>
      <c r="E16" s="145" t="e">
        <f>100*(#REF!/#REF!-1)</f>
        <v>#REF!</v>
      </c>
      <c r="F16" s="145" t="e">
        <f>100*(#REF!/#REF!-1)</f>
        <v>#REF!</v>
      </c>
      <c r="G16" s="145" t="e">
        <f>100*(#REF!/#REF!-1)</f>
        <v>#REF!</v>
      </c>
      <c r="H16" s="145" t="e">
        <f>100*(#REF!/#REF!-1)</f>
        <v>#REF!</v>
      </c>
      <c r="I16" s="145" t="e">
        <f>100*(#REF!/#REF!-1)</f>
        <v>#REF!</v>
      </c>
      <c r="J16" s="145" t="e">
        <f>100*(#REF!/#REF!-1)</f>
        <v>#REF!</v>
      </c>
      <c r="K16" s="145" t="e">
        <f>100*(#REF!/#REF!-1)</f>
        <v>#REF!</v>
      </c>
      <c r="L16" s="145" t="e">
        <f>100*(#REF!/#REF!-1)</f>
        <v>#REF!</v>
      </c>
      <c r="M16" s="145" t="e">
        <f>100*(#REF!/#REF!-1)</f>
        <v>#REF!</v>
      </c>
      <c r="N16" s="145" t="e">
        <f>100*(#REF!/#REF!-1)</f>
        <v>#REF!</v>
      </c>
      <c r="O16" s="145" t="e">
        <f>100*(#REF!/#REF!-1)</f>
        <v>#REF!</v>
      </c>
      <c r="P16" s="145" t="e">
        <f>100*(#REF!/#REF!-1)</f>
        <v>#REF!</v>
      </c>
      <c r="Q16" s="145" t="e">
        <f>100*(#REF!/#REF!-1)</f>
        <v>#REF!</v>
      </c>
      <c r="R16" s="145" t="e">
        <f>100*(#REF!/#REF!-1)</f>
        <v>#REF!</v>
      </c>
      <c r="S16" s="145" t="e">
        <f>100*(#REF!/#REF!-1)</f>
        <v>#REF!</v>
      </c>
      <c r="T16" s="145" t="e">
        <f>100*(#REF!/#REF!-1)</f>
        <v>#REF!</v>
      </c>
      <c r="U16" s="145" t="e">
        <f>100*(#REF!/#REF!-1)</f>
        <v>#REF!</v>
      </c>
      <c r="V16" s="145" t="e">
        <f>100*(#REF!/#REF!-1)</f>
        <v>#REF!</v>
      </c>
      <c r="W16" s="145" t="e">
        <f>100*(#REF!/#REF!-1)</f>
        <v>#REF!</v>
      </c>
      <c r="X16" s="145" t="e">
        <f>100*(#REF!/#REF!-1)</f>
        <v>#REF!</v>
      </c>
      <c r="Y16" s="145" t="e">
        <f>100*(#REF!/#REF!-1)</f>
        <v>#REF!</v>
      </c>
    </row>
    <row r="17" spans="1:25">
      <c r="A17" s="13">
        <v>2009</v>
      </c>
      <c r="B17" s="13">
        <v>1</v>
      </c>
      <c r="C17" s="145" t="e">
        <f>100*(#REF!/#REF!-1)</f>
        <v>#REF!</v>
      </c>
      <c r="D17" s="145" t="e">
        <f>100*(#REF!/#REF!-1)</f>
        <v>#REF!</v>
      </c>
      <c r="E17" s="145" t="e">
        <f>100*(#REF!/#REF!-1)</f>
        <v>#REF!</v>
      </c>
      <c r="F17" s="145" t="e">
        <f>100*(#REF!/#REF!-1)</f>
        <v>#REF!</v>
      </c>
      <c r="G17" s="145" t="e">
        <f>100*(#REF!/#REF!-1)</f>
        <v>#REF!</v>
      </c>
      <c r="H17" s="145" t="e">
        <f>100*(#REF!/#REF!-1)</f>
        <v>#REF!</v>
      </c>
      <c r="I17" s="145" t="e">
        <f>100*(#REF!/#REF!-1)</f>
        <v>#REF!</v>
      </c>
      <c r="J17" s="145" t="e">
        <f>100*(#REF!/#REF!-1)</f>
        <v>#REF!</v>
      </c>
      <c r="K17" s="145" t="e">
        <f>100*(#REF!/#REF!-1)</f>
        <v>#REF!</v>
      </c>
      <c r="L17" s="145" t="e">
        <f>100*(#REF!/#REF!-1)</f>
        <v>#REF!</v>
      </c>
      <c r="M17" s="145" t="e">
        <f>100*(#REF!/#REF!-1)</f>
        <v>#REF!</v>
      </c>
      <c r="N17" s="145" t="e">
        <f>100*(#REF!/#REF!-1)</f>
        <v>#REF!</v>
      </c>
      <c r="O17" s="145" t="e">
        <f>100*(#REF!/#REF!-1)</f>
        <v>#REF!</v>
      </c>
      <c r="P17" s="145" t="e">
        <f>100*(#REF!/#REF!-1)</f>
        <v>#REF!</v>
      </c>
      <c r="Q17" s="145" t="e">
        <f>100*(#REF!/#REF!-1)</f>
        <v>#REF!</v>
      </c>
      <c r="R17" s="145" t="e">
        <f>100*(#REF!/#REF!-1)</f>
        <v>#REF!</v>
      </c>
      <c r="S17" s="145" t="e">
        <f>100*(#REF!/#REF!-1)</f>
        <v>#REF!</v>
      </c>
      <c r="T17" s="145" t="e">
        <f>100*(#REF!/#REF!-1)</f>
        <v>#REF!</v>
      </c>
      <c r="U17" s="145" t="e">
        <f>100*(#REF!/#REF!-1)</f>
        <v>#REF!</v>
      </c>
      <c r="V17" s="145" t="e">
        <f>100*(#REF!/#REF!-1)</f>
        <v>#REF!</v>
      </c>
      <c r="W17" s="145" t="e">
        <f>100*(#REF!/#REF!-1)</f>
        <v>#REF!</v>
      </c>
      <c r="X17" s="145" t="e">
        <f>100*(#REF!/#REF!-1)</f>
        <v>#REF!</v>
      </c>
      <c r="Y17" s="145" t="e">
        <f>100*(#REF!/#REF!-1)</f>
        <v>#REF!</v>
      </c>
    </row>
    <row r="18" spans="1:25">
      <c r="B18" s="13">
        <v>2</v>
      </c>
      <c r="C18" s="145" t="e">
        <f>100*(#REF!/#REF!-1)</f>
        <v>#REF!</v>
      </c>
      <c r="D18" s="145" t="e">
        <f>100*(#REF!/#REF!-1)</f>
        <v>#REF!</v>
      </c>
      <c r="E18" s="145" t="e">
        <f>100*(#REF!/#REF!-1)</f>
        <v>#REF!</v>
      </c>
      <c r="F18" s="145" t="e">
        <f>100*(#REF!/#REF!-1)</f>
        <v>#REF!</v>
      </c>
      <c r="G18" s="145" t="e">
        <f>100*(#REF!/#REF!-1)</f>
        <v>#REF!</v>
      </c>
      <c r="H18" s="145" t="e">
        <f>100*(#REF!/#REF!-1)</f>
        <v>#REF!</v>
      </c>
      <c r="I18" s="145" t="e">
        <f>100*(#REF!/#REF!-1)</f>
        <v>#REF!</v>
      </c>
      <c r="J18" s="145" t="e">
        <f>100*(#REF!/#REF!-1)</f>
        <v>#REF!</v>
      </c>
      <c r="K18" s="145" t="e">
        <f>100*(#REF!/#REF!-1)</f>
        <v>#REF!</v>
      </c>
      <c r="L18" s="145" t="e">
        <f>100*(#REF!/#REF!-1)</f>
        <v>#REF!</v>
      </c>
      <c r="M18" s="145" t="e">
        <f>100*(#REF!/#REF!-1)</f>
        <v>#REF!</v>
      </c>
      <c r="N18" s="145" t="e">
        <f>100*(#REF!/#REF!-1)</f>
        <v>#REF!</v>
      </c>
      <c r="O18" s="145" t="e">
        <f>100*(#REF!/#REF!-1)</f>
        <v>#REF!</v>
      </c>
      <c r="P18" s="145" t="e">
        <f>100*(#REF!/#REF!-1)</f>
        <v>#REF!</v>
      </c>
      <c r="Q18" s="145" t="e">
        <f>100*(#REF!/#REF!-1)</f>
        <v>#REF!</v>
      </c>
      <c r="R18" s="145" t="e">
        <f>100*(#REF!/#REF!-1)</f>
        <v>#REF!</v>
      </c>
      <c r="S18" s="145" t="e">
        <f>100*(#REF!/#REF!-1)</f>
        <v>#REF!</v>
      </c>
      <c r="T18" s="145" t="e">
        <f>100*(#REF!/#REF!-1)</f>
        <v>#REF!</v>
      </c>
      <c r="U18" s="145" t="e">
        <f>100*(#REF!/#REF!-1)</f>
        <v>#REF!</v>
      </c>
      <c r="V18" s="145" t="e">
        <f>100*(#REF!/#REF!-1)</f>
        <v>#REF!</v>
      </c>
      <c r="W18" s="145" t="e">
        <f>100*(#REF!/#REF!-1)</f>
        <v>#REF!</v>
      </c>
      <c r="X18" s="145" t="e">
        <f>100*(#REF!/#REF!-1)</f>
        <v>#REF!</v>
      </c>
      <c r="Y18" s="145" t="e">
        <f>100*(#REF!/#REF!-1)</f>
        <v>#REF!</v>
      </c>
    </row>
    <row r="19" spans="1:25">
      <c r="B19" s="13">
        <v>3</v>
      </c>
      <c r="C19" s="145" t="e">
        <f>100*(#REF!/#REF!-1)</f>
        <v>#REF!</v>
      </c>
      <c r="D19" s="145" t="e">
        <f>100*(#REF!/#REF!-1)</f>
        <v>#REF!</v>
      </c>
      <c r="E19" s="145" t="e">
        <f>100*(#REF!/#REF!-1)</f>
        <v>#REF!</v>
      </c>
      <c r="F19" s="145" t="e">
        <f>100*(#REF!/#REF!-1)</f>
        <v>#REF!</v>
      </c>
      <c r="G19" s="145" t="e">
        <f>100*(#REF!/#REF!-1)</f>
        <v>#REF!</v>
      </c>
      <c r="H19" s="145" t="e">
        <f>100*(#REF!/#REF!-1)</f>
        <v>#REF!</v>
      </c>
      <c r="I19" s="145" t="e">
        <f>100*(#REF!/#REF!-1)</f>
        <v>#REF!</v>
      </c>
      <c r="J19" s="145" t="e">
        <f>100*(#REF!/#REF!-1)</f>
        <v>#REF!</v>
      </c>
      <c r="K19" s="145" t="e">
        <f>100*(#REF!/#REF!-1)</f>
        <v>#REF!</v>
      </c>
      <c r="L19" s="145" t="e">
        <f>100*(#REF!/#REF!-1)</f>
        <v>#REF!</v>
      </c>
      <c r="M19" s="145" t="e">
        <f>100*(#REF!/#REF!-1)</f>
        <v>#REF!</v>
      </c>
      <c r="N19" s="145" t="e">
        <f>100*(#REF!/#REF!-1)</f>
        <v>#REF!</v>
      </c>
      <c r="O19" s="145" t="e">
        <f>100*(#REF!/#REF!-1)</f>
        <v>#REF!</v>
      </c>
      <c r="P19" s="145" t="e">
        <f>100*(#REF!/#REF!-1)</f>
        <v>#REF!</v>
      </c>
      <c r="Q19" s="145" t="e">
        <f>100*(#REF!/#REF!-1)</f>
        <v>#REF!</v>
      </c>
      <c r="R19" s="145" t="e">
        <f>100*(#REF!/#REF!-1)</f>
        <v>#REF!</v>
      </c>
      <c r="S19" s="145" t="e">
        <f>100*(#REF!/#REF!-1)</f>
        <v>#REF!</v>
      </c>
      <c r="T19" s="145" t="e">
        <f>100*(#REF!/#REF!-1)</f>
        <v>#REF!</v>
      </c>
      <c r="U19" s="145" t="e">
        <f>100*(#REF!/#REF!-1)</f>
        <v>#REF!</v>
      </c>
      <c r="V19" s="145" t="e">
        <f>100*(#REF!/#REF!-1)</f>
        <v>#REF!</v>
      </c>
      <c r="W19" s="145" t="e">
        <f>100*(#REF!/#REF!-1)</f>
        <v>#REF!</v>
      </c>
      <c r="X19" s="145" t="e">
        <f>100*(#REF!/#REF!-1)</f>
        <v>#REF!</v>
      </c>
      <c r="Y19" s="145" t="e">
        <f>100*(#REF!/#REF!-1)</f>
        <v>#REF!</v>
      </c>
    </row>
    <row r="20" spans="1:25">
      <c r="B20" s="13">
        <v>4</v>
      </c>
      <c r="C20" s="145" t="e">
        <f>100*(#REF!/#REF!-1)</f>
        <v>#REF!</v>
      </c>
      <c r="D20" s="145" t="e">
        <f>100*(#REF!/#REF!-1)</f>
        <v>#REF!</v>
      </c>
      <c r="E20" s="145" t="e">
        <f>100*(#REF!/#REF!-1)</f>
        <v>#REF!</v>
      </c>
      <c r="F20" s="145" t="e">
        <f>100*(#REF!/#REF!-1)</f>
        <v>#REF!</v>
      </c>
      <c r="G20" s="145" t="e">
        <f>100*(#REF!/#REF!-1)</f>
        <v>#REF!</v>
      </c>
      <c r="H20" s="145" t="e">
        <f>100*(#REF!/#REF!-1)</f>
        <v>#REF!</v>
      </c>
      <c r="I20" s="145" t="e">
        <f>100*(#REF!/#REF!-1)</f>
        <v>#REF!</v>
      </c>
      <c r="J20" s="145" t="e">
        <f>100*(#REF!/#REF!-1)</f>
        <v>#REF!</v>
      </c>
      <c r="K20" s="145" t="e">
        <f>100*(#REF!/#REF!-1)</f>
        <v>#REF!</v>
      </c>
      <c r="L20" s="145" t="e">
        <f>100*(#REF!/#REF!-1)</f>
        <v>#REF!</v>
      </c>
      <c r="M20" s="145" t="e">
        <f>100*(#REF!/#REF!-1)</f>
        <v>#REF!</v>
      </c>
      <c r="N20" s="145" t="e">
        <f>100*(#REF!/#REF!-1)</f>
        <v>#REF!</v>
      </c>
      <c r="O20" s="145" t="e">
        <f>100*(#REF!/#REF!-1)</f>
        <v>#REF!</v>
      </c>
      <c r="P20" s="145" t="e">
        <f>100*(#REF!/#REF!-1)</f>
        <v>#REF!</v>
      </c>
      <c r="Q20" s="145" t="e">
        <f>100*(#REF!/#REF!-1)</f>
        <v>#REF!</v>
      </c>
      <c r="R20" s="145" t="e">
        <f>100*(#REF!/#REF!-1)</f>
        <v>#REF!</v>
      </c>
      <c r="S20" s="145" t="e">
        <f>100*(#REF!/#REF!-1)</f>
        <v>#REF!</v>
      </c>
      <c r="T20" s="145" t="e">
        <f>100*(#REF!/#REF!-1)</f>
        <v>#REF!</v>
      </c>
      <c r="U20" s="145" t="e">
        <f>100*(#REF!/#REF!-1)</f>
        <v>#REF!</v>
      </c>
      <c r="V20" s="145" t="e">
        <f>100*(#REF!/#REF!-1)</f>
        <v>#REF!</v>
      </c>
      <c r="W20" s="145" t="e">
        <f>100*(#REF!/#REF!-1)</f>
        <v>#REF!</v>
      </c>
      <c r="X20" s="145" t="e">
        <f>100*(#REF!/#REF!-1)</f>
        <v>#REF!</v>
      </c>
      <c r="Y20" s="145" t="e">
        <f>100*(#REF!/#REF!-1)</f>
        <v>#REF!</v>
      </c>
    </row>
    <row r="21" spans="1:25">
      <c r="A21" s="13">
        <v>2010</v>
      </c>
      <c r="B21" s="13">
        <v>1</v>
      </c>
      <c r="C21" s="145" t="e">
        <f>100*(#REF!/#REF!-1)</f>
        <v>#REF!</v>
      </c>
      <c r="D21" s="145" t="e">
        <f>100*(#REF!/#REF!-1)</f>
        <v>#REF!</v>
      </c>
      <c r="E21" s="145" t="e">
        <f>100*(#REF!/#REF!-1)</f>
        <v>#REF!</v>
      </c>
      <c r="F21" s="145" t="e">
        <f>100*(#REF!/#REF!-1)</f>
        <v>#REF!</v>
      </c>
      <c r="G21" s="145" t="e">
        <f>100*(#REF!/#REF!-1)</f>
        <v>#REF!</v>
      </c>
      <c r="H21" s="145" t="e">
        <f>100*(#REF!/#REF!-1)</f>
        <v>#REF!</v>
      </c>
      <c r="I21" s="145" t="e">
        <f>100*(#REF!/#REF!-1)</f>
        <v>#REF!</v>
      </c>
      <c r="J21" s="145" t="e">
        <f>100*(#REF!/#REF!-1)</f>
        <v>#REF!</v>
      </c>
      <c r="K21" s="145" t="e">
        <f>100*(#REF!/#REF!-1)</f>
        <v>#REF!</v>
      </c>
      <c r="L21" s="145" t="e">
        <f>100*(#REF!/#REF!-1)</f>
        <v>#REF!</v>
      </c>
      <c r="M21" s="145" t="e">
        <f>100*(#REF!/#REF!-1)</f>
        <v>#REF!</v>
      </c>
      <c r="N21" s="145" t="e">
        <f>100*(#REF!/#REF!-1)</f>
        <v>#REF!</v>
      </c>
      <c r="O21" s="145" t="e">
        <f>100*(#REF!/#REF!-1)</f>
        <v>#REF!</v>
      </c>
      <c r="P21" s="145" t="e">
        <f>100*(#REF!/#REF!-1)</f>
        <v>#REF!</v>
      </c>
      <c r="Q21" s="145" t="e">
        <f>100*(#REF!/#REF!-1)</f>
        <v>#REF!</v>
      </c>
      <c r="R21" s="145" t="e">
        <f>100*(#REF!/#REF!-1)</f>
        <v>#REF!</v>
      </c>
      <c r="S21" s="145" t="e">
        <f>100*(#REF!/#REF!-1)</f>
        <v>#REF!</v>
      </c>
      <c r="T21" s="145" t="e">
        <f>100*(#REF!/#REF!-1)</f>
        <v>#REF!</v>
      </c>
      <c r="U21" s="145" t="e">
        <f>100*(#REF!/#REF!-1)</f>
        <v>#REF!</v>
      </c>
      <c r="V21" s="145" t="e">
        <f>100*(#REF!/#REF!-1)</f>
        <v>#REF!</v>
      </c>
      <c r="W21" s="145" t="e">
        <f>100*(#REF!/#REF!-1)</f>
        <v>#REF!</v>
      </c>
      <c r="X21" s="145" t="e">
        <f>100*(#REF!/#REF!-1)</f>
        <v>#REF!</v>
      </c>
      <c r="Y21" s="145" t="e">
        <f>100*(#REF!/#REF!-1)</f>
        <v>#REF!</v>
      </c>
    </row>
    <row r="22" spans="1:25">
      <c r="B22" s="13">
        <v>2</v>
      </c>
      <c r="C22" s="145" t="e">
        <f>100*(#REF!/#REF!-1)</f>
        <v>#REF!</v>
      </c>
      <c r="D22" s="145" t="e">
        <f>100*(#REF!/#REF!-1)</f>
        <v>#REF!</v>
      </c>
      <c r="E22" s="145" t="e">
        <f>100*(#REF!/#REF!-1)</f>
        <v>#REF!</v>
      </c>
      <c r="F22" s="145" t="e">
        <f>100*(#REF!/#REF!-1)</f>
        <v>#REF!</v>
      </c>
      <c r="G22" s="145" t="e">
        <f>100*(#REF!/#REF!-1)</f>
        <v>#REF!</v>
      </c>
      <c r="H22" s="145" t="e">
        <f>100*(#REF!/#REF!-1)</f>
        <v>#REF!</v>
      </c>
      <c r="I22" s="145" t="e">
        <f>100*(#REF!/#REF!-1)</f>
        <v>#REF!</v>
      </c>
      <c r="J22" s="145" t="e">
        <f>100*(#REF!/#REF!-1)</f>
        <v>#REF!</v>
      </c>
      <c r="K22" s="145" t="e">
        <f>100*(#REF!/#REF!-1)</f>
        <v>#REF!</v>
      </c>
      <c r="L22" s="145" t="e">
        <f>100*(#REF!/#REF!-1)</f>
        <v>#REF!</v>
      </c>
      <c r="M22" s="145" t="e">
        <f>100*(#REF!/#REF!-1)</f>
        <v>#REF!</v>
      </c>
      <c r="N22" s="145" t="e">
        <f>100*(#REF!/#REF!-1)</f>
        <v>#REF!</v>
      </c>
      <c r="O22" s="145" t="e">
        <f>100*(#REF!/#REF!-1)</f>
        <v>#REF!</v>
      </c>
      <c r="P22" s="145" t="e">
        <f>100*(#REF!/#REF!-1)</f>
        <v>#REF!</v>
      </c>
      <c r="Q22" s="145" t="e">
        <f>100*(#REF!/#REF!-1)</f>
        <v>#REF!</v>
      </c>
      <c r="R22" s="145" t="e">
        <f>100*(#REF!/#REF!-1)</f>
        <v>#REF!</v>
      </c>
      <c r="S22" s="145" t="e">
        <f>100*(#REF!/#REF!-1)</f>
        <v>#REF!</v>
      </c>
      <c r="T22" s="145" t="e">
        <f>100*(#REF!/#REF!-1)</f>
        <v>#REF!</v>
      </c>
      <c r="U22" s="145" t="e">
        <f>100*(#REF!/#REF!-1)</f>
        <v>#REF!</v>
      </c>
      <c r="V22" s="145" t="e">
        <f>100*(#REF!/#REF!-1)</f>
        <v>#REF!</v>
      </c>
      <c r="W22" s="145" t="e">
        <f>100*(#REF!/#REF!-1)</f>
        <v>#REF!</v>
      </c>
      <c r="X22" s="145" t="e">
        <f>100*(#REF!/#REF!-1)</f>
        <v>#REF!</v>
      </c>
      <c r="Y22" s="145" t="e">
        <f>100*(#REF!/#REF!-1)</f>
        <v>#REF!</v>
      </c>
    </row>
    <row r="23" spans="1:25">
      <c r="B23" s="13">
        <v>3</v>
      </c>
      <c r="C23" s="145" t="e">
        <f>100*(#REF!/#REF!-1)</f>
        <v>#REF!</v>
      </c>
      <c r="D23" s="145" t="e">
        <f>100*(#REF!/#REF!-1)</f>
        <v>#REF!</v>
      </c>
      <c r="E23" s="145" t="e">
        <f>100*(#REF!/#REF!-1)</f>
        <v>#REF!</v>
      </c>
      <c r="F23" s="145" t="e">
        <f>100*(#REF!/#REF!-1)</f>
        <v>#REF!</v>
      </c>
      <c r="G23" s="145" t="e">
        <f>100*(#REF!/#REF!-1)</f>
        <v>#REF!</v>
      </c>
      <c r="H23" s="145" t="e">
        <f>100*(#REF!/#REF!-1)</f>
        <v>#REF!</v>
      </c>
      <c r="I23" s="145" t="e">
        <f>100*(#REF!/#REF!-1)</f>
        <v>#REF!</v>
      </c>
      <c r="J23" s="145" t="e">
        <f>100*(#REF!/#REF!-1)</f>
        <v>#REF!</v>
      </c>
      <c r="K23" s="145" t="e">
        <f>100*(#REF!/#REF!-1)</f>
        <v>#REF!</v>
      </c>
      <c r="L23" s="145" t="e">
        <f>100*(#REF!/#REF!-1)</f>
        <v>#REF!</v>
      </c>
      <c r="M23" s="145" t="e">
        <f>100*(#REF!/#REF!-1)</f>
        <v>#REF!</v>
      </c>
      <c r="N23" s="145" t="e">
        <f>100*(#REF!/#REF!-1)</f>
        <v>#REF!</v>
      </c>
      <c r="O23" s="145" t="e">
        <f>100*(#REF!/#REF!-1)</f>
        <v>#REF!</v>
      </c>
      <c r="P23" s="145" t="e">
        <f>100*(#REF!/#REF!-1)</f>
        <v>#REF!</v>
      </c>
      <c r="Q23" s="145" t="e">
        <f>100*(#REF!/#REF!-1)</f>
        <v>#REF!</v>
      </c>
      <c r="R23" s="145" t="e">
        <f>100*(#REF!/#REF!-1)</f>
        <v>#REF!</v>
      </c>
      <c r="S23" s="145" t="e">
        <f>100*(#REF!/#REF!-1)</f>
        <v>#REF!</v>
      </c>
      <c r="T23" s="145" t="e">
        <f>100*(#REF!/#REF!-1)</f>
        <v>#REF!</v>
      </c>
      <c r="U23" s="145" t="e">
        <f>100*(#REF!/#REF!-1)</f>
        <v>#REF!</v>
      </c>
      <c r="V23" s="145" t="e">
        <f>100*(#REF!/#REF!-1)</f>
        <v>#REF!</v>
      </c>
      <c r="W23" s="145" t="e">
        <f>100*(#REF!/#REF!-1)</f>
        <v>#REF!</v>
      </c>
      <c r="X23" s="145" t="e">
        <f>100*(#REF!/#REF!-1)</f>
        <v>#REF!</v>
      </c>
      <c r="Y23" s="145" t="e">
        <f>100*(#REF!/#REF!-1)</f>
        <v>#REF!</v>
      </c>
    </row>
    <row r="24" spans="1:25">
      <c r="B24" s="13">
        <v>4</v>
      </c>
      <c r="C24" s="145" t="e">
        <f>100*(#REF!/#REF!-1)</f>
        <v>#REF!</v>
      </c>
      <c r="D24" s="145" t="e">
        <f>100*(#REF!/#REF!-1)</f>
        <v>#REF!</v>
      </c>
      <c r="E24" s="145" t="e">
        <f>100*(#REF!/#REF!-1)</f>
        <v>#REF!</v>
      </c>
      <c r="F24" s="145" t="e">
        <f>100*(#REF!/#REF!-1)</f>
        <v>#REF!</v>
      </c>
      <c r="G24" s="145" t="e">
        <f>100*(#REF!/#REF!-1)</f>
        <v>#REF!</v>
      </c>
      <c r="H24" s="145" t="e">
        <f>100*(#REF!/#REF!-1)</f>
        <v>#REF!</v>
      </c>
      <c r="I24" s="145" t="e">
        <f>100*(#REF!/#REF!-1)</f>
        <v>#REF!</v>
      </c>
      <c r="J24" s="145" t="e">
        <f>100*(#REF!/#REF!-1)</f>
        <v>#REF!</v>
      </c>
      <c r="K24" s="145" t="e">
        <f>100*(#REF!/#REF!-1)</f>
        <v>#REF!</v>
      </c>
      <c r="L24" s="145" t="e">
        <f>100*(#REF!/#REF!-1)</f>
        <v>#REF!</v>
      </c>
      <c r="M24" s="145" t="e">
        <f>100*(#REF!/#REF!-1)</f>
        <v>#REF!</v>
      </c>
      <c r="N24" s="145" t="e">
        <f>100*(#REF!/#REF!-1)</f>
        <v>#REF!</v>
      </c>
      <c r="O24" s="145" t="e">
        <f>100*(#REF!/#REF!-1)</f>
        <v>#REF!</v>
      </c>
      <c r="P24" s="145" t="e">
        <f>100*(#REF!/#REF!-1)</f>
        <v>#REF!</v>
      </c>
      <c r="Q24" s="145" t="e">
        <f>100*(#REF!/#REF!-1)</f>
        <v>#REF!</v>
      </c>
      <c r="R24" s="145" t="e">
        <f>100*(#REF!/#REF!-1)</f>
        <v>#REF!</v>
      </c>
      <c r="S24" s="145" t="e">
        <f>100*(#REF!/#REF!-1)</f>
        <v>#REF!</v>
      </c>
      <c r="T24" s="145" t="e">
        <f>100*(#REF!/#REF!-1)</f>
        <v>#REF!</v>
      </c>
      <c r="U24" s="145" t="e">
        <f>100*(#REF!/#REF!-1)</f>
        <v>#REF!</v>
      </c>
      <c r="V24" s="145" t="e">
        <f>100*(#REF!/#REF!-1)</f>
        <v>#REF!</v>
      </c>
      <c r="W24" s="145" t="e">
        <f>100*(#REF!/#REF!-1)</f>
        <v>#REF!</v>
      </c>
      <c r="X24" s="145" t="e">
        <f>100*(#REF!/#REF!-1)</f>
        <v>#REF!</v>
      </c>
      <c r="Y24" s="145" t="e">
        <f>100*(#REF!/#REF!-1)</f>
        <v>#REF!</v>
      </c>
    </row>
    <row r="25" spans="1:25">
      <c r="A25" s="13">
        <v>2011</v>
      </c>
      <c r="B25" s="13">
        <v>1</v>
      </c>
      <c r="C25" s="149" t="e">
        <f>100*(#REF!/#REF!-1)</f>
        <v>#REF!</v>
      </c>
      <c r="D25" s="145" t="e">
        <f>100*(#REF!/#REF!-1)</f>
        <v>#REF!</v>
      </c>
      <c r="E25" s="145" t="e">
        <f>100*(#REF!/#REF!-1)</f>
        <v>#REF!</v>
      </c>
      <c r="F25" s="145" t="e">
        <f>100*(#REF!/#REF!-1)</f>
        <v>#REF!</v>
      </c>
      <c r="G25" s="145" t="e">
        <f>100*(#REF!/#REF!-1)</f>
        <v>#REF!</v>
      </c>
      <c r="H25" s="149" t="e">
        <f>100*(#REF!/#REF!-1)</f>
        <v>#REF!</v>
      </c>
      <c r="I25" s="145" t="e">
        <f>100*(#REF!/#REF!-1)</f>
        <v>#REF!</v>
      </c>
      <c r="J25" s="145" t="e">
        <f>100*(#REF!/#REF!-1)</f>
        <v>#REF!</v>
      </c>
      <c r="K25" s="145" t="e">
        <f>100*(#REF!/#REF!-1)</f>
        <v>#REF!</v>
      </c>
      <c r="L25" s="149" t="e">
        <f>100*(#REF!/#REF!-1)</f>
        <v>#REF!</v>
      </c>
      <c r="M25" s="145" t="e">
        <f>100*(#REF!/#REF!-1)</f>
        <v>#REF!</v>
      </c>
      <c r="N25" s="145" t="e">
        <f>100*(#REF!/#REF!-1)</f>
        <v>#REF!</v>
      </c>
      <c r="O25" s="145" t="e">
        <f>100*(#REF!/#REF!-1)</f>
        <v>#REF!</v>
      </c>
      <c r="P25" s="149" t="e">
        <f>100*(#REF!/#REF!-1)</f>
        <v>#REF!</v>
      </c>
      <c r="Q25" s="145" t="e">
        <f>100*(#REF!/#REF!-1)</f>
        <v>#REF!</v>
      </c>
      <c r="R25" s="145" t="e">
        <f>100*(#REF!/#REF!-1)</f>
        <v>#REF!</v>
      </c>
      <c r="S25" s="145" t="e">
        <f>100*(#REF!/#REF!-1)</f>
        <v>#REF!</v>
      </c>
      <c r="T25" s="145" t="e">
        <f>100*(#REF!/#REF!-1)</f>
        <v>#REF!</v>
      </c>
      <c r="U25" s="145" t="e">
        <f>100*(#REF!/#REF!-1)</f>
        <v>#REF!</v>
      </c>
      <c r="V25" s="145" t="e">
        <f>100*(#REF!/#REF!-1)</f>
        <v>#REF!</v>
      </c>
      <c r="W25" s="145" t="e">
        <f>100*(#REF!/#REF!-1)</f>
        <v>#REF!</v>
      </c>
      <c r="X25" s="145" t="e">
        <f>100*(#REF!/#REF!-1)</f>
        <v>#REF!</v>
      </c>
      <c r="Y25" s="145" t="e">
        <f>100*(#REF!/#REF!-1)</f>
        <v>#REF!</v>
      </c>
    </row>
    <row r="26" spans="1:25">
      <c r="B26" s="13">
        <v>2</v>
      </c>
      <c r="C26" s="149" t="e">
        <f>100*(#REF!/#REF!-1)</f>
        <v>#REF!</v>
      </c>
      <c r="D26" s="145" t="e">
        <f>100*(#REF!/#REF!-1)</f>
        <v>#REF!</v>
      </c>
      <c r="E26" s="145" t="e">
        <f>100*(#REF!/#REF!-1)</f>
        <v>#REF!</v>
      </c>
      <c r="F26" s="145" t="e">
        <f>100*(#REF!/#REF!-1)</f>
        <v>#REF!</v>
      </c>
      <c r="G26" s="145" t="e">
        <f>100*(#REF!/#REF!-1)</f>
        <v>#REF!</v>
      </c>
      <c r="H26" s="149" t="e">
        <f>100*(#REF!/#REF!-1)</f>
        <v>#REF!</v>
      </c>
      <c r="I26" s="145" t="e">
        <f>100*(#REF!/#REF!-1)</f>
        <v>#REF!</v>
      </c>
      <c r="J26" s="145" t="e">
        <f>100*(#REF!/#REF!-1)</f>
        <v>#REF!</v>
      </c>
      <c r="K26" s="145" t="e">
        <f>100*(#REF!/#REF!-1)</f>
        <v>#REF!</v>
      </c>
      <c r="L26" s="149" t="e">
        <f>100*(#REF!/#REF!-1)</f>
        <v>#REF!</v>
      </c>
      <c r="M26" s="145" t="e">
        <f>100*(#REF!/#REF!-1)</f>
        <v>#REF!</v>
      </c>
      <c r="N26" s="145" t="e">
        <f>100*(#REF!/#REF!-1)</f>
        <v>#REF!</v>
      </c>
      <c r="O26" s="145" t="e">
        <f>100*(#REF!/#REF!-1)</f>
        <v>#REF!</v>
      </c>
      <c r="P26" s="149" t="e">
        <f>100*(#REF!/#REF!-1)</f>
        <v>#REF!</v>
      </c>
      <c r="Q26" s="145" t="e">
        <f>100*(#REF!/#REF!-1)</f>
        <v>#REF!</v>
      </c>
      <c r="R26" s="145" t="e">
        <f>100*(#REF!/#REF!-1)</f>
        <v>#REF!</v>
      </c>
      <c r="S26" s="145" t="e">
        <f>100*(#REF!/#REF!-1)</f>
        <v>#REF!</v>
      </c>
      <c r="T26" s="145" t="e">
        <f>100*(#REF!/#REF!-1)</f>
        <v>#REF!</v>
      </c>
      <c r="U26" s="145" t="e">
        <f>100*(#REF!/#REF!-1)</f>
        <v>#REF!</v>
      </c>
      <c r="V26" s="145" t="e">
        <f>100*(#REF!/#REF!-1)</f>
        <v>#REF!</v>
      </c>
      <c r="W26" s="145" t="e">
        <f>100*(#REF!/#REF!-1)</f>
        <v>#REF!</v>
      </c>
      <c r="X26" s="145" t="e">
        <f>100*(#REF!/#REF!-1)</f>
        <v>#REF!</v>
      </c>
      <c r="Y26" s="145" t="e">
        <f>100*(#REF!/#REF!-1)</f>
        <v>#REF!</v>
      </c>
    </row>
    <row r="27" spans="1:25">
      <c r="B27" s="13">
        <v>3</v>
      </c>
      <c r="C27" s="149" t="e">
        <f>100*(#REF!/#REF!-1)</f>
        <v>#REF!</v>
      </c>
      <c r="D27" s="145" t="e">
        <f>100*(#REF!/#REF!-1)</f>
        <v>#REF!</v>
      </c>
      <c r="E27" s="145" t="e">
        <f>100*(#REF!/#REF!-1)</f>
        <v>#REF!</v>
      </c>
      <c r="F27" s="145" t="e">
        <f>100*(#REF!/#REF!-1)</f>
        <v>#REF!</v>
      </c>
      <c r="G27" s="145" t="e">
        <f>100*(#REF!/#REF!-1)</f>
        <v>#REF!</v>
      </c>
      <c r="H27" s="149" t="e">
        <f>100*(#REF!/#REF!-1)</f>
        <v>#REF!</v>
      </c>
      <c r="I27" s="145" t="e">
        <f>100*(#REF!/#REF!-1)</f>
        <v>#REF!</v>
      </c>
      <c r="J27" s="145" t="e">
        <f>100*(#REF!/#REF!-1)</f>
        <v>#REF!</v>
      </c>
      <c r="K27" s="145" t="e">
        <f>100*(#REF!/#REF!-1)</f>
        <v>#REF!</v>
      </c>
      <c r="L27" s="149" t="e">
        <f>100*(#REF!/#REF!-1)</f>
        <v>#REF!</v>
      </c>
      <c r="M27" s="145" t="e">
        <f>100*(#REF!/#REF!-1)</f>
        <v>#REF!</v>
      </c>
      <c r="N27" s="145" t="e">
        <f>100*(#REF!/#REF!-1)</f>
        <v>#REF!</v>
      </c>
      <c r="O27" s="145" t="e">
        <f>100*(#REF!/#REF!-1)</f>
        <v>#REF!</v>
      </c>
      <c r="P27" s="149" t="e">
        <f>100*(#REF!/#REF!-1)</f>
        <v>#REF!</v>
      </c>
      <c r="Q27" s="145" t="e">
        <f>100*(#REF!/#REF!-1)</f>
        <v>#REF!</v>
      </c>
      <c r="R27" s="145" t="e">
        <f>100*(#REF!/#REF!-1)</f>
        <v>#REF!</v>
      </c>
      <c r="S27" s="145" t="e">
        <f>100*(#REF!/#REF!-1)</f>
        <v>#REF!</v>
      </c>
      <c r="T27" s="145" t="e">
        <f>100*(#REF!/#REF!-1)</f>
        <v>#REF!</v>
      </c>
      <c r="U27" s="145" t="e">
        <f>100*(#REF!/#REF!-1)</f>
        <v>#REF!</v>
      </c>
      <c r="V27" s="145" t="e">
        <f>100*(#REF!/#REF!-1)</f>
        <v>#REF!</v>
      </c>
      <c r="W27" s="145" t="e">
        <f>100*(#REF!/#REF!-1)</f>
        <v>#REF!</v>
      </c>
      <c r="X27" s="145" t="e">
        <f>100*(#REF!/#REF!-1)</f>
        <v>#REF!</v>
      </c>
      <c r="Y27" s="145" t="e">
        <f>100*(#REF!/#REF!-1)</f>
        <v>#REF!</v>
      </c>
    </row>
    <row r="28" spans="1:25">
      <c r="B28" s="13">
        <v>4</v>
      </c>
      <c r="C28" s="149"/>
      <c r="D28" s="145"/>
      <c r="E28" s="145"/>
      <c r="F28" s="145"/>
      <c r="G28" s="145"/>
      <c r="H28" s="149"/>
      <c r="I28" s="145"/>
      <c r="J28" s="145"/>
      <c r="K28" s="145"/>
      <c r="L28" s="149"/>
      <c r="M28" s="145"/>
      <c r="N28" s="145"/>
      <c r="O28" s="145"/>
      <c r="P28" s="149"/>
      <c r="Q28" s="145"/>
      <c r="R28" s="145"/>
      <c r="S28" s="145"/>
      <c r="T28" s="145"/>
      <c r="U28" s="145"/>
      <c r="V28" s="145"/>
      <c r="W28" s="145"/>
      <c r="X28" s="145"/>
      <c r="Y28" s="145"/>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25" width="8.2187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63"/>
      <c r="B2" s="364"/>
      <c r="C2" s="471" t="s">
        <v>125</v>
      </c>
      <c r="D2" s="474"/>
      <c r="E2" s="474"/>
      <c r="F2" s="479"/>
      <c r="G2" s="471" t="s">
        <v>117</v>
      </c>
      <c r="H2" s="474"/>
      <c r="I2" s="474"/>
      <c r="J2" s="479"/>
      <c r="K2" s="363"/>
      <c r="L2" s="398"/>
      <c r="M2" s="398"/>
      <c r="N2" s="398"/>
      <c r="O2" s="398"/>
      <c r="P2" s="398"/>
      <c r="Q2" s="398"/>
      <c r="R2" s="398"/>
      <c r="S2" s="398"/>
      <c r="T2" s="398"/>
      <c r="U2" s="398"/>
      <c r="V2" s="364"/>
      <c r="W2" s="363"/>
      <c r="X2" s="398"/>
      <c r="Y2" s="364"/>
    </row>
    <row r="3" spans="1:25" ht="132" customHeight="1">
      <c r="A3" s="399" t="s">
        <v>27</v>
      </c>
      <c r="B3" s="400" t="s">
        <v>28</v>
      </c>
      <c r="C3" s="400" t="s">
        <v>29</v>
      </c>
      <c r="D3" s="400" t="s">
        <v>30</v>
      </c>
      <c r="E3" s="400" t="s">
        <v>31</v>
      </c>
      <c r="F3" s="400" t="s">
        <v>32</v>
      </c>
      <c r="G3" s="401" t="s">
        <v>33</v>
      </c>
      <c r="H3" s="400" t="s">
        <v>34</v>
      </c>
      <c r="I3" s="401" t="s">
        <v>35</v>
      </c>
      <c r="J3" s="401" t="s">
        <v>36</v>
      </c>
      <c r="K3" s="400" t="s">
        <v>37</v>
      </c>
      <c r="L3" s="402" t="s">
        <v>38</v>
      </c>
      <c r="M3" s="402" t="s">
        <v>39</v>
      </c>
      <c r="N3" s="402" t="s">
        <v>40</v>
      </c>
      <c r="O3" s="400" t="s">
        <v>41</v>
      </c>
      <c r="P3" s="402" t="s">
        <v>42</v>
      </c>
      <c r="Q3" s="402" t="s">
        <v>43</v>
      </c>
      <c r="R3" s="402" t="s">
        <v>44</v>
      </c>
      <c r="S3" s="402" t="s">
        <v>45</v>
      </c>
      <c r="T3" s="402" t="s">
        <v>46</v>
      </c>
      <c r="U3" s="402" t="s">
        <v>47</v>
      </c>
      <c r="V3" s="402" t="s">
        <v>48</v>
      </c>
      <c r="W3" s="402" t="s">
        <v>127</v>
      </c>
      <c r="X3" s="402" t="s">
        <v>50</v>
      </c>
      <c r="Y3" s="402" t="s">
        <v>51</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142" t="e">
        <f>(#REF!/#REF!-1)*100</f>
        <v>#REF!</v>
      </c>
      <c r="D9" s="142" t="e">
        <f>(#REF!/#REF!-1)*100</f>
        <v>#REF!</v>
      </c>
      <c r="E9" s="142" t="e">
        <f>(#REF!/#REF!-1)*100</f>
        <v>#REF!</v>
      </c>
      <c r="F9" s="142" t="e">
        <f>(#REF!/#REF!-1)*100</f>
        <v>#REF!</v>
      </c>
      <c r="G9" s="142" t="e">
        <f>(#REF!/#REF!-1)*100</f>
        <v>#REF!</v>
      </c>
      <c r="H9" s="142" t="e">
        <f>(#REF!/#REF!-1)*100</f>
        <v>#REF!</v>
      </c>
      <c r="I9" s="142" t="e">
        <f>(#REF!/#REF!-1)*100</f>
        <v>#REF!</v>
      </c>
      <c r="J9" s="142" t="e">
        <f>(#REF!/#REF!-1)*100</f>
        <v>#REF!</v>
      </c>
      <c r="K9" s="142" t="e">
        <f>(#REF!/#REF!-1)*100</f>
        <v>#REF!</v>
      </c>
      <c r="L9" s="142" t="e">
        <f>(#REF!/#REF!-1)*100</f>
        <v>#REF!</v>
      </c>
      <c r="M9" s="142" t="e">
        <f>(#REF!/#REF!-1)*100</f>
        <v>#REF!</v>
      </c>
      <c r="N9" s="142" t="e">
        <f>(#REF!/#REF!-1)*100</f>
        <v>#REF!</v>
      </c>
      <c r="O9" s="142" t="e">
        <f>(#REF!/#REF!-1)*100</f>
        <v>#REF!</v>
      </c>
      <c r="P9" s="142" t="e">
        <f>(#REF!/#REF!-1)*100</f>
        <v>#REF!</v>
      </c>
      <c r="Q9" s="142" t="e">
        <f>(#REF!/#REF!-1)*100</f>
        <v>#REF!</v>
      </c>
      <c r="R9" s="142" t="e">
        <f>(#REF!/#REF!-1)*100</f>
        <v>#REF!</v>
      </c>
      <c r="S9" s="142" t="e">
        <f>(#REF!/#REF!-1)*100</f>
        <v>#REF!</v>
      </c>
      <c r="T9" s="142" t="e">
        <f>(#REF!/#REF!-1)*100</f>
        <v>#REF!</v>
      </c>
      <c r="U9" s="142" t="e">
        <f>(#REF!/#REF!-1)*100</f>
        <v>#REF!</v>
      </c>
      <c r="V9" s="142" t="e">
        <f>(#REF!/#REF!-1)*100</f>
        <v>#REF!</v>
      </c>
      <c r="W9" s="142" t="e">
        <f>(#REF!/#REF!-1)*100</f>
        <v>#REF!</v>
      </c>
      <c r="X9" s="142" t="e">
        <f>(#REF!/#REF!-1)*100</f>
        <v>#REF!</v>
      </c>
      <c r="Y9" s="142" t="e">
        <f>(#REF!/#REF!-1)*100</f>
        <v>#REF!</v>
      </c>
    </row>
    <row r="10" spans="1:25">
      <c r="A10" s="13"/>
      <c r="B10" s="13">
        <v>2</v>
      </c>
      <c r="C10" s="142" t="e">
        <f>(#REF!/#REF!-1)*100</f>
        <v>#REF!</v>
      </c>
      <c r="D10" s="142" t="e">
        <f>(#REF!/#REF!-1)*100</f>
        <v>#REF!</v>
      </c>
      <c r="E10" s="142" t="e">
        <f>(#REF!/#REF!-1)*100</f>
        <v>#REF!</v>
      </c>
      <c r="F10" s="142" t="e">
        <f>(#REF!/#REF!-1)*100</f>
        <v>#REF!</v>
      </c>
      <c r="G10" s="142" t="e">
        <f>(#REF!/#REF!-1)*100</f>
        <v>#REF!</v>
      </c>
      <c r="H10" s="142" t="e">
        <f>(#REF!/#REF!-1)*100</f>
        <v>#REF!</v>
      </c>
      <c r="I10" s="142" t="e">
        <f>(#REF!/#REF!-1)*100</f>
        <v>#REF!</v>
      </c>
      <c r="J10" s="142" t="e">
        <f>(#REF!/#REF!-1)*100</f>
        <v>#REF!</v>
      </c>
      <c r="K10" s="142" t="e">
        <f>(#REF!/#REF!-1)*100</f>
        <v>#REF!</v>
      </c>
      <c r="L10" s="142" t="e">
        <f>(#REF!/#REF!-1)*100</f>
        <v>#REF!</v>
      </c>
      <c r="M10" s="142" t="e">
        <f>(#REF!/#REF!-1)*100</f>
        <v>#REF!</v>
      </c>
      <c r="N10" s="142" t="e">
        <f>(#REF!/#REF!-1)*100</f>
        <v>#REF!</v>
      </c>
      <c r="O10" s="142" t="e">
        <f>(#REF!/#REF!-1)*100</f>
        <v>#REF!</v>
      </c>
      <c r="P10" s="142" t="e">
        <f>(#REF!/#REF!-1)*100</f>
        <v>#REF!</v>
      </c>
      <c r="Q10" s="142" t="e">
        <f>(#REF!/#REF!-1)*100</f>
        <v>#REF!</v>
      </c>
      <c r="R10" s="142" t="e">
        <f>(#REF!/#REF!-1)*100</f>
        <v>#REF!</v>
      </c>
      <c r="S10" s="142" t="e">
        <f>(#REF!/#REF!-1)*100</f>
        <v>#REF!</v>
      </c>
      <c r="T10" s="142" t="e">
        <f>(#REF!/#REF!-1)*100</f>
        <v>#REF!</v>
      </c>
      <c r="U10" s="142" t="e">
        <f>(#REF!/#REF!-1)*100</f>
        <v>#REF!</v>
      </c>
      <c r="V10" s="142" t="e">
        <f>(#REF!/#REF!-1)*100</f>
        <v>#REF!</v>
      </c>
      <c r="W10" s="142" t="e">
        <f>(#REF!/#REF!-1)*100</f>
        <v>#REF!</v>
      </c>
      <c r="X10" s="142" t="e">
        <f>(#REF!/#REF!-1)*100</f>
        <v>#REF!</v>
      </c>
      <c r="Y10" s="142" t="e">
        <f>(#REF!/#REF!-1)*100</f>
        <v>#REF!</v>
      </c>
    </row>
    <row r="11" spans="1:25">
      <c r="A11" s="13"/>
      <c r="B11" s="13">
        <v>3</v>
      </c>
      <c r="C11" s="142" t="e">
        <f>(#REF!/#REF!-1)*100</f>
        <v>#REF!</v>
      </c>
      <c r="D11" s="142" t="e">
        <f>(#REF!/#REF!-1)*100</f>
        <v>#REF!</v>
      </c>
      <c r="E11" s="142" t="e">
        <f>(#REF!/#REF!-1)*100</f>
        <v>#REF!</v>
      </c>
      <c r="F11" s="142" t="e">
        <f>(#REF!/#REF!-1)*100</f>
        <v>#REF!</v>
      </c>
      <c r="G11" s="142" t="e">
        <f>(#REF!/#REF!-1)*100</f>
        <v>#REF!</v>
      </c>
      <c r="H11" s="142" t="e">
        <f>(#REF!/#REF!-1)*100</f>
        <v>#REF!</v>
      </c>
      <c r="I11" s="142" t="e">
        <f>(#REF!/#REF!-1)*100</f>
        <v>#REF!</v>
      </c>
      <c r="J11" s="142" t="e">
        <f>(#REF!/#REF!-1)*100</f>
        <v>#REF!</v>
      </c>
      <c r="K11" s="142" t="e">
        <f>(#REF!/#REF!-1)*100</f>
        <v>#REF!</v>
      </c>
      <c r="L11" s="142" t="e">
        <f>(#REF!/#REF!-1)*100</f>
        <v>#REF!</v>
      </c>
      <c r="M11" s="142" t="e">
        <f>(#REF!/#REF!-1)*100</f>
        <v>#REF!</v>
      </c>
      <c r="N11" s="142" t="e">
        <f>(#REF!/#REF!-1)*100</f>
        <v>#REF!</v>
      </c>
      <c r="O11" s="142" t="e">
        <f>(#REF!/#REF!-1)*100</f>
        <v>#REF!</v>
      </c>
      <c r="P11" s="142" t="e">
        <f>(#REF!/#REF!-1)*100</f>
        <v>#REF!</v>
      </c>
      <c r="Q11" s="142" t="e">
        <f>(#REF!/#REF!-1)*100</f>
        <v>#REF!</v>
      </c>
      <c r="R11" s="142" t="e">
        <f>(#REF!/#REF!-1)*100</f>
        <v>#REF!</v>
      </c>
      <c r="S11" s="142" t="e">
        <f>(#REF!/#REF!-1)*100</f>
        <v>#REF!</v>
      </c>
      <c r="T11" s="142" t="e">
        <f>(#REF!/#REF!-1)*100</f>
        <v>#REF!</v>
      </c>
      <c r="U11" s="142" t="e">
        <f>(#REF!/#REF!-1)*100</f>
        <v>#REF!</v>
      </c>
      <c r="V11" s="142" t="e">
        <f>(#REF!/#REF!-1)*100</f>
        <v>#REF!</v>
      </c>
      <c r="W11" s="142" t="e">
        <f>(#REF!/#REF!-1)*100</f>
        <v>#REF!</v>
      </c>
      <c r="X11" s="142" t="e">
        <f>(#REF!/#REF!-1)*100</f>
        <v>#REF!</v>
      </c>
      <c r="Y11" s="142" t="e">
        <f>(#REF!/#REF!-1)*100</f>
        <v>#REF!</v>
      </c>
    </row>
    <row r="12" spans="1:25">
      <c r="A12" s="13"/>
      <c r="B12" s="13">
        <v>4</v>
      </c>
      <c r="C12" s="142" t="e">
        <f>(#REF!/#REF!-1)*100</f>
        <v>#REF!</v>
      </c>
      <c r="D12" s="142" t="e">
        <f>(#REF!/#REF!-1)*100</f>
        <v>#REF!</v>
      </c>
      <c r="E12" s="142" t="e">
        <f>(#REF!/#REF!-1)*100</f>
        <v>#REF!</v>
      </c>
      <c r="F12" s="142" t="e">
        <f>(#REF!/#REF!-1)*100</f>
        <v>#REF!</v>
      </c>
      <c r="G12" s="142" t="e">
        <f>(#REF!/#REF!-1)*100</f>
        <v>#REF!</v>
      </c>
      <c r="H12" s="142" t="e">
        <f>(#REF!/#REF!-1)*100</f>
        <v>#REF!</v>
      </c>
      <c r="I12" s="142" t="e">
        <f>(#REF!/#REF!-1)*100</f>
        <v>#REF!</v>
      </c>
      <c r="J12" s="142" t="e">
        <f>(#REF!/#REF!-1)*100</f>
        <v>#REF!</v>
      </c>
      <c r="K12" s="142" t="e">
        <f>(#REF!/#REF!-1)*100</f>
        <v>#REF!</v>
      </c>
      <c r="L12" s="142" t="e">
        <f>(#REF!/#REF!-1)*100</f>
        <v>#REF!</v>
      </c>
      <c r="M12" s="142" t="e">
        <f>(#REF!/#REF!-1)*100</f>
        <v>#REF!</v>
      </c>
      <c r="N12" s="142" t="e">
        <f>(#REF!/#REF!-1)*100</f>
        <v>#REF!</v>
      </c>
      <c r="O12" s="142" t="e">
        <f>(#REF!/#REF!-1)*100</f>
        <v>#REF!</v>
      </c>
      <c r="P12" s="142" t="e">
        <f>(#REF!/#REF!-1)*100</f>
        <v>#REF!</v>
      </c>
      <c r="Q12" s="142" t="e">
        <f>(#REF!/#REF!-1)*100</f>
        <v>#REF!</v>
      </c>
      <c r="R12" s="142" t="e">
        <f>(#REF!/#REF!-1)*100</f>
        <v>#REF!</v>
      </c>
      <c r="S12" s="142" t="e">
        <f>(#REF!/#REF!-1)*100</f>
        <v>#REF!</v>
      </c>
      <c r="T12" s="142" t="e">
        <f>(#REF!/#REF!-1)*100</f>
        <v>#REF!</v>
      </c>
      <c r="U12" s="142" t="e">
        <f>(#REF!/#REF!-1)*100</f>
        <v>#REF!</v>
      </c>
      <c r="V12" s="142" t="e">
        <f>(#REF!/#REF!-1)*100</f>
        <v>#REF!</v>
      </c>
      <c r="W12" s="142" t="e">
        <f>(#REF!/#REF!-1)*100</f>
        <v>#REF!</v>
      </c>
      <c r="X12" s="142" t="e">
        <f>(#REF!/#REF!-1)*100</f>
        <v>#REF!</v>
      </c>
      <c r="Y12" s="142" t="e">
        <f>(#REF!/#REF!-1)*100</f>
        <v>#REF!</v>
      </c>
    </row>
    <row r="13" spans="1:25">
      <c r="A13" s="13">
        <v>2008</v>
      </c>
      <c r="B13" s="13">
        <v>1</v>
      </c>
      <c r="C13" s="142" t="e">
        <f>(#REF!/#REF!-1)*100</f>
        <v>#REF!</v>
      </c>
      <c r="D13" s="142" t="e">
        <f>(#REF!/#REF!-1)*100</f>
        <v>#REF!</v>
      </c>
      <c r="E13" s="142" t="e">
        <f>(#REF!/#REF!-1)*100</f>
        <v>#REF!</v>
      </c>
      <c r="F13" s="142" t="e">
        <f>(#REF!/#REF!-1)*100</f>
        <v>#REF!</v>
      </c>
      <c r="G13" s="142" t="e">
        <f>(#REF!/#REF!-1)*100</f>
        <v>#REF!</v>
      </c>
      <c r="H13" s="142" t="e">
        <f>(#REF!/#REF!-1)*100</f>
        <v>#REF!</v>
      </c>
      <c r="I13" s="142" t="e">
        <f>(#REF!/#REF!-1)*100</f>
        <v>#REF!</v>
      </c>
      <c r="J13" s="142" t="e">
        <f>(#REF!/#REF!-1)*100</f>
        <v>#REF!</v>
      </c>
      <c r="K13" s="142" t="e">
        <f>(#REF!/#REF!-1)*100</f>
        <v>#REF!</v>
      </c>
      <c r="L13" s="142" t="e">
        <f>(#REF!/#REF!-1)*100</f>
        <v>#REF!</v>
      </c>
      <c r="M13" s="142" t="e">
        <f>(#REF!/#REF!-1)*100</f>
        <v>#REF!</v>
      </c>
      <c r="N13" s="142" t="e">
        <f>(#REF!/#REF!-1)*100</f>
        <v>#REF!</v>
      </c>
      <c r="O13" s="142" t="e">
        <f>(#REF!/#REF!-1)*100</f>
        <v>#REF!</v>
      </c>
      <c r="P13" s="142" t="e">
        <f>(#REF!/#REF!-1)*100</f>
        <v>#REF!</v>
      </c>
      <c r="Q13" s="142" t="e">
        <f>(#REF!/#REF!-1)*100</f>
        <v>#REF!</v>
      </c>
      <c r="R13" s="142" t="e">
        <f>(#REF!/#REF!-1)*100</f>
        <v>#REF!</v>
      </c>
      <c r="S13" s="142" t="e">
        <f>(#REF!/#REF!-1)*100</f>
        <v>#REF!</v>
      </c>
      <c r="T13" s="142" t="e">
        <f>(#REF!/#REF!-1)*100</f>
        <v>#REF!</v>
      </c>
      <c r="U13" s="142" t="e">
        <f>(#REF!/#REF!-1)*100</f>
        <v>#REF!</v>
      </c>
      <c r="V13" s="142" t="e">
        <f>(#REF!/#REF!-1)*100</f>
        <v>#REF!</v>
      </c>
      <c r="W13" s="142" t="e">
        <f>(#REF!/#REF!-1)*100</f>
        <v>#REF!</v>
      </c>
      <c r="X13" s="142" t="e">
        <f>(#REF!/#REF!-1)*100</f>
        <v>#REF!</v>
      </c>
      <c r="Y13" s="142" t="e">
        <f>(#REF!/#REF!-1)*100</f>
        <v>#REF!</v>
      </c>
    </row>
    <row r="14" spans="1:25">
      <c r="A14" s="13"/>
      <c r="B14" s="13">
        <v>2</v>
      </c>
      <c r="C14" s="142" t="e">
        <f>(#REF!/#REF!-1)*100</f>
        <v>#REF!</v>
      </c>
      <c r="D14" s="142" t="e">
        <f>(#REF!/#REF!-1)*100</f>
        <v>#REF!</v>
      </c>
      <c r="E14" s="142" t="e">
        <f>(#REF!/#REF!-1)*100</f>
        <v>#REF!</v>
      </c>
      <c r="F14" s="142" t="e">
        <f>(#REF!/#REF!-1)*100</f>
        <v>#REF!</v>
      </c>
      <c r="G14" s="142" t="e">
        <f>(#REF!/#REF!-1)*100</f>
        <v>#REF!</v>
      </c>
      <c r="H14" s="142" t="e">
        <f>(#REF!/#REF!-1)*100</f>
        <v>#REF!</v>
      </c>
      <c r="I14" s="142" t="e">
        <f>(#REF!/#REF!-1)*100</f>
        <v>#REF!</v>
      </c>
      <c r="J14" s="142" t="e">
        <f>(#REF!/#REF!-1)*100</f>
        <v>#REF!</v>
      </c>
      <c r="K14" s="142" t="e">
        <f>(#REF!/#REF!-1)*100</f>
        <v>#REF!</v>
      </c>
      <c r="L14" s="142" t="e">
        <f>(#REF!/#REF!-1)*100</f>
        <v>#REF!</v>
      </c>
      <c r="M14" s="142" t="e">
        <f>(#REF!/#REF!-1)*100</f>
        <v>#REF!</v>
      </c>
      <c r="N14" s="142" t="e">
        <f>(#REF!/#REF!-1)*100</f>
        <v>#REF!</v>
      </c>
      <c r="O14" s="142" t="e">
        <f>(#REF!/#REF!-1)*100</f>
        <v>#REF!</v>
      </c>
      <c r="P14" s="142" t="e">
        <f>(#REF!/#REF!-1)*100</f>
        <v>#REF!</v>
      </c>
      <c r="Q14" s="142" t="e">
        <f>(#REF!/#REF!-1)*100</f>
        <v>#REF!</v>
      </c>
      <c r="R14" s="142" t="e">
        <f>(#REF!/#REF!-1)*100</f>
        <v>#REF!</v>
      </c>
      <c r="S14" s="142" t="e">
        <f>(#REF!/#REF!-1)*100</f>
        <v>#REF!</v>
      </c>
      <c r="T14" s="142" t="e">
        <f>(#REF!/#REF!-1)*100</f>
        <v>#REF!</v>
      </c>
      <c r="U14" s="142" t="e">
        <f>(#REF!/#REF!-1)*100</f>
        <v>#REF!</v>
      </c>
      <c r="V14" s="142" t="e">
        <f>(#REF!/#REF!-1)*100</f>
        <v>#REF!</v>
      </c>
      <c r="W14" s="142" t="e">
        <f>(#REF!/#REF!-1)*100</f>
        <v>#REF!</v>
      </c>
      <c r="X14" s="142" t="e">
        <f>(#REF!/#REF!-1)*100</f>
        <v>#REF!</v>
      </c>
      <c r="Y14" s="142" t="e">
        <f>(#REF!/#REF!-1)*100</f>
        <v>#REF!</v>
      </c>
    </row>
    <row r="15" spans="1:25">
      <c r="A15" s="13"/>
      <c r="B15" s="13">
        <v>3</v>
      </c>
      <c r="C15" s="142" t="e">
        <f>(#REF!/#REF!-1)*100</f>
        <v>#REF!</v>
      </c>
      <c r="D15" s="142" t="e">
        <f>(#REF!/#REF!-1)*100</f>
        <v>#REF!</v>
      </c>
      <c r="E15" s="142" t="e">
        <f>(#REF!/#REF!-1)*100</f>
        <v>#REF!</v>
      </c>
      <c r="F15" s="142" t="e">
        <f>(#REF!/#REF!-1)*100</f>
        <v>#REF!</v>
      </c>
      <c r="G15" s="142" t="e">
        <f>(#REF!/#REF!-1)*100</f>
        <v>#REF!</v>
      </c>
      <c r="H15" s="142" t="e">
        <f>(#REF!/#REF!-1)*100</f>
        <v>#REF!</v>
      </c>
      <c r="I15" s="142" t="e">
        <f>(#REF!/#REF!-1)*100</f>
        <v>#REF!</v>
      </c>
      <c r="J15" s="142" t="e">
        <f>(#REF!/#REF!-1)*100</f>
        <v>#REF!</v>
      </c>
      <c r="K15" s="142" t="e">
        <f>(#REF!/#REF!-1)*100</f>
        <v>#REF!</v>
      </c>
      <c r="L15" s="142" t="e">
        <f>(#REF!/#REF!-1)*100</f>
        <v>#REF!</v>
      </c>
      <c r="M15" s="142" t="e">
        <f>(#REF!/#REF!-1)*100</f>
        <v>#REF!</v>
      </c>
      <c r="N15" s="142" t="e">
        <f>(#REF!/#REF!-1)*100</f>
        <v>#REF!</v>
      </c>
      <c r="O15" s="142" t="e">
        <f>(#REF!/#REF!-1)*100</f>
        <v>#REF!</v>
      </c>
      <c r="P15" s="142" t="e">
        <f>(#REF!/#REF!-1)*100</f>
        <v>#REF!</v>
      </c>
      <c r="Q15" s="142" t="e">
        <f>(#REF!/#REF!-1)*100</f>
        <v>#REF!</v>
      </c>
      <c r="R15" s="142" t="e">
        <f>(#REF!/#REF!-1)*100</f>
        <v>#REF!</v>
      </c>
      <c r="S15" s="142" t="e">
        <f>(#REF!/#REF!-1)*100</f>
        <v>#REF!</v>
      </c>
      <c r="T15" s="142" t="e">
        <f>(#REF!/#REF!-1)*100</f>
        <v>#REF!</v>
      </c>
      <c r="U15" s="142" t="e">
        <f>(#REF!/#REF!-1)*100</f>
        <v>#REF!</v>
      </c>
      <c r="V15" s="142" t="e">
        <f>(#REF!/#REF!-1)*100</f>
        <v>#REF!</v>
      </c>
      <c r="W15" s="142" t="e">
        <f>(#REF!/#REF!-1)*100</f>
        <v>#REF!</v>
      </c>
      <c r="X15" s="142" t="e">
        <f>(#REF!/#REF!-1)*100</f>
        <v>#REF!</v>
      </c>
      <c r="Y15" s="142" t="e">
        <f>(#REF!/#REF!-1)*100</f>
        <v>#REF!</v>
      </c>
    </row>
    <row r="16" spans="1:25">
      <c r="A16" s="13"/>
      <c r="B16" s="13">
        <v>4</v>
      </c>
      <c r="C16" s="142" t="e">
        <f>(#REF!/#REF!-1)*100</f>
        <v>#REF!</v>
      </c>
      <c r="D16" s="142" t="e">
        <f>(#REF!/#REF!-1)*100</f>
        <v>#REF!</v>
      </c>
      <c r="E16" s="142" t="e">
        <f>(#REF!/#REF!-1)*100</f>
        <v>#REF!</v>
      </c>
      <c r="F16" s="142" t="e">
        <f>(#REF!/#REF!-1)*100</f>
        <v>#REF!</v>
      </c>
      <c r="G16" s="142" t="e">
        <f>(#REF!/#REF!-1)*100</f>
        <v>#REF!</v>
      </c>
      <c r="H16" s="142" t="e">
        <f>(#REF!/#REF!-1)*100</f>
        <v>#REF!</v>
      </c>
      <c r="I16" s="142" t="e">
        <f>(#REF!/#REF!-1)*100</f>
        <v>#REF!</v>
      </c>
      <c r="J16" s="142" t="e">
        <f>(#REF!/#REF!-1)*100</f>
        <v>#REF!</v>
      </c>
      <c r="K16" s="142" t="e">
        <f>(#REF!/#REF!-1)*100</f>
        <v>#REF!</v>
      </c>
      <c r="L16" s="142" t="e">
        <f>(#REF!/#REF!-1)*100</f>
        <v>#REF!</v>
      </c>
      <c r="M16" s="142" t="e">
        <f>(#REF!/#REF!-1)*100</f>
        <v>#REF!</v>
      </c>
      <c r="N16" s="142" t="e">
        <f>(#REF!/#REF!-1)*100</f>
        <v>#REF!</v>
      </c>
      <c r="O16" s="142" t="e">
        <f>(#REF!/#REF!-1)*100</f>
        <v>#REF!</v>
      </c>
      <c r="P16" s="142" t="e">
        <f>(#REF!/#REF!-1)*100</f>
        <v>#REF!</v>
      </c>
      <c r="Q16" s="142" t="e">
        <f>(#REF!/#REF!-1)*100</f>
        <v>#REF!</v>
      </c>
      <c r="R16" s="142" t="e">
        <f>(#REF!/#REF!-1)*100</f>
        <v>#REF!</v>
      </c>
      <c r="S16" s="142" t="e">
        <f>(#REF!/#REF!-1)*100</f>
        <v>#REF!</v>
      </c>
      <c r="T16" s="142" t="e">
        <f>(#REF!/#REF!-1)*100</f>
        <v>#REF!</v>
      </c>
      <c r="U16" s="142" t="e">
        <f>(#REF!/#REF!-1)*100</f>
        <v>#REF!</v>
      </c>
      <c r="V16" s="142" t="e">
        <f>(#REF!/#REF!-1)*100</f>
        <v>#REF!</v>
      </c>
      <c r="W16" s="142" t="e">
        <f>(#REF!/#REF!-1)*100</f>
        <v>#REF!</v>
      </c>
      <c r="X16" s="142" t="e">
        <f>(#REF!/#REF!-1)*100</f>
        <v>#REF!</v>
      </c>
      <c r="Y16" s="142" t="e">
        <f>(#REF!/#REF!-1)*100</f>
        <v>#REF!</v>
      </c>
    </row>
    <row r="17" spans="1:25">
      <c r="A17" s="13">
        <v>2009</v>
      </c>
      <c r="B17" s="13">
        <v>1</v>
      </c>
      <c r="C17" s="142" t="e">
        <f>(#REF!/#REF!-1)*100</f>
        <v>#REF!</v>
      </c>
      <c r="D17" s="142" t="e">
        <f>(#REF!/#REF!-1)*100</f>
        <v>#REF!</v>
      </c>
      <c r="E17" s="142" t="e">
        <f>(#REF!/#REF!-1)*100</f>
        <v>#REF!</v>
      </c>
      <c r="F17" s="142" t="e">
        <f>(#REF!/#REF!-1)*100</f>
        <v>#REF!</v>
      </c>
      <c r="G17" s="142" t="e">
        <f>(#REF!/#REF!-1)*100</f>
        <v>#REF!</v>
      </c>
      <c r="H17" s="142" t="e">
        <f>(#REF!/#REF!-1)*100</f>
        <v>#REF!</v>
      </c>
      <c r="I17" s="142" t="e">
        <f>(#REF!/#REF!-1)*100</f>
        <v>#REF!</v>
      </c>
      <c r="J17" s="142" t="e">
        <f>(#REF!/#REF!-1)*100</f>
        <v>#REF!</v>
      </c>
      <c r="K17" s="142" t="e">
        <f>(#REF!/#REF!-1)*100</f>
        <v>#REF!</v>
      </c>
      <c r="L17" s="142" t="e">
        <f>(#REF!/#REF!-1)*100</f>
        <v>#REF!</v>
      </c>
      <c r="M17" s="142" t="e">
        <f>(#REF!/#REF!-1)*100</f>
        <v>#REF!</v>
      </c>
      <c r="N17" s="142" t="e">
        <f>(#REF!/#REF!-1)*100</f>
        <v>#REF!</v>
      </c>
      <c r="O17" s="142" t="e">
        <f>(#REF!/#REF!-1)*100</f>
        <v>#REF!</v>
      </c>
      <c r="P17" s="142" t="e">
        <f>(#REF!/#REF!-1)*100</f>
        <v>#REF!</v>
      </c>
      <c r="Q17" s="142" t="e">
        <f>(#REF!/#REF!-1)*100</f>
        <v>#REF!</v>
      </c>
      <c r="R17" s="142" t="e">
        <f>(#REF!/#REF!-1)*100</f>
        <v>#REF!</v>
      </c>
      <c r="S17" s="142" t="e">
        <f>(#REF!/#REF!-1)*100</f>
        <v>#REF!</v>
      </c>
      <c r="T17" s="142" t="e">
        <f>(#REF!/#REF!-1)*100</f>
        <v>#REF!</v>
      </c>
      <c r="U17" s="142" t="e">
        <f>(#REF!/#REF!-1)*100</f>
        <v>#REF!</v>
      </c>
      <c r="V17" s="142" t="e">
        <f>(#REF!/#REF!-1)*100</f>
        <v>#REF!</v>
      </c>
      <c r="W17" s="142" t="e">
        <f>(#REF!/#REF!-1)*100</f>
        <v>#REF!</v>
      </c>
      <c r="X17" s="142" t="e">
        <f>(#REF!/#REF!-1)*100</f>
        <v>#REF!</v>
      </c>
      <c r="Y17" s="142" t="e">
        <f>(#REF!/#REF!-1)*100</f>
        <v>#REF!</v>
      </c>
    </row>
    <row r="18" spans="1:25">
      <c r="A18" s="13"/>
      <c r="B18" s="13">
        <v>2</v>
      </c>
      <c r="C18" s="142" t="e">
        <f>(#REF!/#REF!-1)*100</f>
        <v>#REF!</v>
      </c>
      <c r="D18" s="142" t="e">
        <f>(#REF!/#REF!-1)*100</f>
        <v>#REF!</v>
      </c>
      <c r="E18" s="142" t="e">
        <f>(#REF!/#REF!-1)*100</f>
        <v>#REF!</v>
      </c>
      <c r="F18" s="142" t="e">
        <f>(#REF!/#REF!-1)*100</f>
        <v>#REF!</v>
      </c>
      <c r="G18" s="142" t="e">
        <f>(#REF!/#REF!-1)*100</f>
        <v>#REF!</v>
      </c>
      <c r="H18" s="142" t="e">
        <f>(#REF!/#REF!-1)*100</f>
        <v>#REF!</v>
      </c>
      <c r="I18" s="142" t="e">
        <f>(#REF!/#REF!-1)*100</f>
        <v>#REF!</v>
      </c>
      <c r="J18" s="142" t="e">
        <f>(#REF!/#REF!-1)*100</f>
        <v>#REF!</v>
      </c>
      <c r="K18" s="142" t="e">
        <f>(#REF!/#REF!-1)*100</f>
        <v>#REF!</v>
      </c>
      <c r="L18" s="142" t="e">
        <f>(#REF!/#REF!-1)*100</f>
        <v>#REF!</v>
      </c>
      <c r="M18" s="142" t="e">
        <f>(#REF!/#REF!-1)*100</f>
        <v>#REF!</v>
      </c>
      <c r="N18" s="142" t="e">
        <f>(#REF!/#REF!-1)*100</f>
        <v>#REF!</v>
      </c>
      <c r="O18" s="142" t="e">
        <f>(#REF!/#REF!-1)*100</f>
        <v>#REF!</v>
      </c>
      <c r="P18" s="142" t="e">
        <f>(#REF!/#REF!-1)*100</f>
        <v>#REF!</v>
      </c>
      <c r="Q18" s="142" t="e">
        <f>(#REF!/#REF!-1)*100</f>
        <v>#REF!</v>
      </c>
      <c r="R18" s="142" t="e">
        <f>(#REF!/#REF!-1)*100</f>
        <v>#REF!</v>
      </c>
      <c r="S18" s="142" t="e">
        <f>(#REF!/#REF!-1)*100</f>
        <v>#REF!</v>
      </c>
      <c r="T18" s="142" t="e">
        <f>(#REF!/#REF!-1)*100</f>
        <v>#REF!</v>
      </c>
      <c r="U18" s="142" t="e">
        <f>(#REF!/#REF!-1)*100</f>
        <v>#REF!</v>
      </c>
      <c r="V18" s="142" t="e">
        <f>(#REF!/#REF!-1)*100</f>
        <v>#REF!</v>
      </c>
      <c r="W18" s="142" t="e">
        <f>(#REF!/#REF!-1)*100</f>
        <v>#REF!</v>
      </c>
      <c r="X18" s="142" t="e">
        <f>(#REF!/#REF!-1)*100</f>
        <v>#REF!</v>
      </c>
      <c r="Y18" s="142" t="e">
        <f>(#REF!/#REF!-1)*100</f>
        <v>#REF!</v>
      </c>
    </row>
    <row r="19" spans="1:25">
      <c r="A19" s="13"/>
      <c r="B19" s="13">
        <v>3</v>
      </c>
      <c r="C19" s="142" t="e">
        <f>(#REF!/#REF!-1)*100</f>
        <v>#REF!</v>
      </c>
      <c r="D19" s="142" t="e">
        <f>(#REF!/#REF!-1)*100</f>
        <v>#REF!</v>
      </c>
      <c r="E19" s="142" t="e">
        <f>(#REF!/#REF!-1)*100</f>
        <v>#REF!</v>
      </c>
      <c r="F19" s="142" t="e">
        <f>(#REF!/#REF!-1)*100</f>
        <v>#REF!</v>
      </c>
      <c r="G19" s="142" t="e">
        <f>(#REF!/#REF!-1)*100</f>
        <v>#REF!</v>
      </c>
      <c r="H19" s="142" t="e">
        <f>(#REF!/#REF!-1)*100</f>
        <v>#REF!</v>
      </c>
      <c r="I19" s="142" t="e">
        <f>(#REF!/#REF!-1)*100</f>
        <v>#REF!</v>
      </c>
      <c r="J19" s="142" t="e">
        <f>(#REF!/#REF!-1)*100</f>
        <v>#REF!</v>
      </c>
      <c r="K19" s="142" t="e">
        <f>(#REF!/#REF!-1)*100</f>
        <v>#REF!</v>
      </c>
      <c r="L19" s="142" t="e">
        <f>(#REF!/#REF!-1)*100</f>
        <v>#REF!</v>
      </c>
      <c r="M19" s="142" t="e">
        <f>(#REF!/#REF!-1)*100</f>
        <v>#REF!</v>
      </c>
      <c r="N19" s="142" t="e">
        <f>(#REF!/#REF!-1)*100</f>
        <v>#REF!</v>
      </c>
      <c r="O19" s="142" t="e">
        <f>(#REF!/#REF!-1)*100</f>
        <v>#REF!</v>
      </c>
      <c r="P19" s="142" t="e">
        <f>(#REF!/#REF!-1)*100</f>
        <v>#REF!</v>
      </c>
      <c r="Q19" s="142" t="e">
        <f>(#REF!/#REF!-1)*100</f>
        <v>#REF!</v>
      </c>
      <c r="R19" s="142" t="e">
        <f>(#REF!/#REF!-1)*100</f>
        <v>#REF!</v>
      </c>
      <c r="S19" s="142" t="e">
        <f>(#REF!/#REF!-1)*100</f>
        <v>#REF!</v>
      </c>
      <c r="T19" s="142" t="e">
        <f>(#REF!/#REF!-1)*100</f>
        <v>#REF!</v>
      </c>
      <c r="U19" s="142" t="e">
        <f>(#REF!/#REF!-1)*100</f>
        <v>#REF!</v>
      </c>
      <c r="V19" s="142" t="e">
        <f>(#REF!/#REF!-1)*100</f>
        <v>#REF!</v>
      </c>
      <c r="W19" s="142" t="e">
        <f>(#REF!/#REF!-1)*100</f>
        <v>#REF!</v>
      </c>
      <c r="X19" s="142" t="e">
        <f>(#REF!/#REF!-1)*100</f>
        <v>#REF!</v>
      </c>
      <c r="Y19" s="142" t="e">
        <f>(#REF!/#REF!-1)*100</f>
        <v>#REF!</v>
      </c>
    </row>
    <row r="20" spans="1:25">
      <c r="A20" s="13"/>
      <c r="B20" s="13">
        <v>4</v>
      </c>
      <c r="C20" s="142" t="e">
        <f>(#REF!/#REF!-1)*100</f>
        <v>#REF!</v>
      </c>
      <c r="D20" s="142" t="e">
        <f>(#REF!/#REF!-1)*100</f>
        <v>#REF!</v>
      </c>
      <c r="E20" s="142" t="e">
        <f>(#REF!/#REF!-1)*100</f>
        <v>#REF!</v>
      </c>
      <c r="F20" s="142" t="e">
        <f>(#REF!/#REF!-1)*100</f>
        <v>#REF!</v>
      </c>
      <c r="G20" s="142" t="e">
        <f>(#REF!/#REF!-1)*100</f>
        <v>#REF!</v>
      </c>
      <c r="H20" s="142" t="e">
        <f>(#REF!/#REF!-1)*100</f>
        <v>#REF!</v>
      </c>
      <c r="I20" s="142" t="e">
        <f>(#REF!/#REF!-1)*100</f>
        <v>#REF!</v>
      </c>
      <c r="J20" s="142" t="e">
        <f>(#REF!/#REF!-1)*100</f>
        <v>#REF!</v>
      </c>
      <c r="K20" s="142" t="e">
        <f>(#REF!/#REF!-1)*100</f>
        <v>#REF!</v>
      </c>
      <c r="L20" s="142" t="e">
        <f>(#REF!/#REF!-1)*100</f>
        <v>#REF!</v>
      </c>
      <c r="M20" s="142" t="e">
        <f>(#REF!/#REF!-1)*100</f>
        <v>#REF!</v>
      </c>
      <c r="N20" s="142" t="e">
        <f>(#REF!/#REF!-1)*100</f>
        <v>#REF!</v>
      </c>
      <c r="O20" s="142" t="e">
        <f>(#REF!/#REF!-1)*100</f>
        <v>#REF!</v>
      </c>
      <c r="P20" s="142" t="e">
        <f>(#REF!/#REF!-1)*100</f>
        <v>#REF!</v>
      </c>
      <c r="Q20" s="142" t="e">
        <f>(#REF!/#REF!-1)*100</f>
        <v>#REF!</v>
      </c>
      <c r="R20" s="142" t="e">
        <f>(#REF!/#REF!-1)*100</f>
        <v>#REF!</v>
      </c>
      <c r="S20" s="142" t="e">
        <f>(#REF!/#REF!-1)*100</f>
        <v>#REF!</v>
      </c>
      <c r="T20" s="142" t="e">
        <f>(#REF!/#REF!-1)*100</f>
        <v>#REF!</v>
      </c>
      <c r="U20" s="142" t="e">
        <f>(#REF!/#REF!-1)*100</f>
        <v>#REF!</v>
      </c>
      <c r="V20" s="142" t="e">
        <f>(#REF!/#REF!-1)*100</f>
        <v>#REF!</v>
      </c>
      <c r="W20" s="142" t="e">
        <f>(#REF!/#REF!-1)*100</f>
        <v>#REF!</v>
      </c>
      <c r="X20" s="142" t="e">
        <f>(#REF!/#REF!-1)*100</f>
        <v>#REF!</v>
      </c>
      <c r="Y20" s="142" t="e">
        <f>(#REF!/#REF!-1)*100</f>
        <v>#REF!</v>
      </c>
    </row>
    <row r="21" spans="1:25">
      <c r="A21" s="13">
        <v>2010</v>
      </c>
      <c r="B21" s="13">
        <v>1</v>
      </c>
      <c r="C21" s="142" t="e">
        <f>(#REF!/#REF!-1)*100</f>
        <v>#REF!</v>
      </c>
      <c r="D21" s="142" t="e">
        <f>(#REF!/#REF!-1)*100</f>
        <v>#REF!</v>
      </c>
      <c r="E21" s="142" t="e">
        <f>(#REF!/#REF!-1)*100</f>
        <v>#REF!</v>
      </c>
      <c r="F21" s="142" t="e">
        <f>(#REF!/#REF!-1)*100</f>
        <v>#REF!</v>
      </c>
      <c r="G21" s="142" t="e">
        <f>(#REF!/#REF!-1)*100</f>
        <v>#REF!</v>
      </c>
      <c r="H21" s="142" t="e">
        <f>(#REF!/#REF!-1)*100</f>
        <v>#REF!</v>
      </c>
      <c r="I21" s="142" t="e">
        <f>(#REF!/#REF!-1)*100</f>
        <v>#REF!</v>
      </c>
      <c r="J21" s="142" t="e">
        <f>(#REF!/#REF!-1)*100</f>
        <v>#REF!</v>
      </c>
      <c r="K21" s="142" t="e">
        <f>(#REF!/#REF!-1)*100</f>
        <v>#REF!</v>
      </c>
      <c r="L21" s="142" t="e">
        <f>(#REF!/#REF!-1)*100</f>
        <v>#REF!</v>
      </c>
      <c r="M21" s="142" t="e">
        <f>(#REF!/#REF!-1)*100</f>
        <v>#REF!</v>
      </c>
      <c r="N21" s="142" t="e">
        <f>(#REF!/#REF!-1)*100</f>
        <v>#REF!</v>
      </c>
      <c r="O21" s="142" t="e">
        <f>(#REF!/#REF!-1)*100</f>
        <v>#REF!</v>
      </c>
      <c r="P21" s="142" t="e">
        <f>(#REF!/#REF!-1)*100</f>
        <v>#REF!</v>
      </c>
      <c r="Q21" s="142" t="e">
        <f>(#REF!/#REF!-1)*100</f>
        <v>#REF!</v>
      </c>
      <c r="R21" s="142" t="e">
        <f>(#REF!/#REF!-1)*100</f>
        <v>#REF!</v>
      </c>
      <c r="S21" s="142" t="e">
        <f>(#REF!/#REF!-1)*100</f>
        <v>#REF!</v>
      </c>
      <c r="T21" s="142" t="e">
        <f>(#REF!/#REF!-1)*100</f>
        <v>#REF!</v>
      </c>
      <c r="U21" s="142" t="e">
        <f>(#REF!/#REF!-1)*100</f>
        <v>#REF!</v>
      </c>
      <c r="V21" s="142" t="e">
        <f>(#REF!/#REF!-1)*100</f>
        <v>#REF!</v>
      </c>
      <c r="W21" s="142" t="e">
        <f>(#REF!/#REF!-1)*100</f>
        <v>#REF!</v>
      </c>
      <c r="X21" s="142" t="e">
        <f>(#REF!/#REF!-1)*100</f>
        <v>#REF!</v>
      </c>
      <c r="Y21" s="142" t="e">
        <f>(#REF!/#REF!-1)*100</f>
        <v>#REF!</v>
      </c>
    </row>
    <row r="22" spans="1:25">
      <c r="A22" s="13"/>
      <c r="B22" s="13">
        <v>2</v>
      </c>
      <c r="C22" s="142" t="e">
        <f>(#REF!/#REF!-1)*100</f>
        <v>#REF!</v>
      </c>
      <c r="D22" s="142" t="e">
        <f>(#REF!/#REF!-1)*100</f>
        <v>#REF!</v>
      </c>
      <c r="E22" s="142" t="e">
        <f>(#REF!/#REF!-1)*100</f>
        <v>#REF!</v>
      </c>
      <c r="F22" s="142" t="e">
        <f>(#REF!/#REF!-1)*100</f>
        <v>#REF!</v>
      </c>
      <c r="G22" s="142" t="e">
        <f>(#REF!/#REF!-1)*100</f>
        <v>#REF!</v>
      </c>
      <c r="H22" s="142" t="e">
        <f>(#REF!/#REF!-1)*100</f>
        <v>#REF!</v>
      </c>
      <c r="I22" s="142" t="e">
        <f>(#REF!/#REF!-1)*100</f>
        <v>#REF!</v>
      </c>
      <c r="J22" s="142" t="e">
        <f>(#REF!/#REF!-1)*100</f>
        <v>#REF!</v>
      </c>
      <c r="K22" s="142" t="e">
        <f>(#REF!/#REF!-1)*100</f>
        <v>#REF!</v>
      </c>
      <c r="L22" s="142" t="e">
        <f>(#REF!/#REF!-1)*100</f>
        <v>#REF!</v>
      </c>
      <c r="M22" s="142" t="e">
        <f>(#REF!/#REF!-1)*100</f>
        <v>#REF!</v>
      </c>
      <c r="N22" s="142" t="e">
        <f>(#REF!/#REF!-1)*100</f>
        <v>#REF!</v>
      </c>
      <c r="O22" s="142" t="e">
        <f>(#REF!/#REF!-1)*100</f>
        <v>#REF!</v>
      </c>
      <c r="P22" s="142" t="e">
        <f>(#REF!/#REF!-1)*100</f>
        <v>#REF!</v>
      </c>
      <c r="Q22" s="142" t="e">
        <f>(#REF!/#REF!-1)*100</f>
        <v>#REF!</v>
      </c>
      <c r="R22" s="142" t="e">
        <f>(#REF!/#REF!-1)*100</f>
        <v>#REF!</v>
      </c>
      <c r="S22" s="142" t="e">
        <f>(#REF!/#REF!-1)*100</f>
        <v>#REF!</v>
      </c>
      <c r="T22" s="142" t="e">
        <f>(#REF!/#REF!-1)*100</f>
        <v>#REF!</v>
      </c>
      <c r="U22" s="142" t="e">
        <f>(#REF!/#REF!-1)*100</f>
        <v>#REF!</v>
      </c>
      <c r="V22" s="142" t="e">
        <f>(#REF!/#REF!-1)*100</f>
        <v>#REF!</v>
      </c>
      <c r="W22" s="142" t="e">
        <f>(#REF!/#REF!-1)*100</f>
        <v>#REF!</v>
      </c>
      <c r="X22" s="142" t="e">
        <f>(#REF!/#REF!-1)*100</f>
        <v>#REF!</v>
      </c>
      <c r="Y22" s="142" t="e">
        <f>(#REF!/#REF!-1)*100</f>
        <v>#REF!</v>
      </c>
    </row>
    <row r="23" spans="1:25">
      <c r="A23" s="13"/>
      <c r="B23" s="13">
        <v>3</v>
      </c>
      <c r="C23" s="142" t="e">
        <f>(#REF!/#REF!-1)*100</f>
        <v>#REF!</v>
      </c>
      <c r="D23" s="142" t="e">
        <f>(#REF!/#REF!-1)*100</f>
        <v>#REF!</v>
      </c>
      <c r="E23" s="142" t="e">
        <f>(#REF!/#REF!-1)*100</f>
        <v>#REF!</v>
      </c>
      <c r="F23" s="142" t="e">
        <f>(#REF!/#REF!-1)*100</f>
        <v>#REF!</v>
      </c>
      <c r="G23" s="142" t="e">
        <f>(#REF!/#REF!-1)*100</f>
        <v>#REF!</v>
      </c>
      <c r="H23" s="142" t="e">
        <f>(#REF!/#REF!-1)*100</f>
        <v>#REF!</v>
      </c>
      <c r="I23" s="142" t="e">
        <f>(#REF!/#REF!-1)*100</f>
        <v>#REF!</v>
      </c>
      <c r="J23" s="142" t="e">
        <f>(#REF!/#REF!-1)*100</f>
        <v>#REF!</v>
      </c>
      <c r="K23" s="142" t="e">
        <f>(#REF!/#REF!-1)*100</f>
        <v>#REF!</v>
      </c>
      <c r="L23" s="142" t="e">
        <f>(#REF!/#REF!-1)*100</f>
        <v>#REF!</v>
      </c>
      <c r="M23" s="142" t="e">
        <f>(#REF!/#REF!-1)*100</f>
        <v>#REF!</v>
      </c>
      <c r="N23" s="142" t="e">
        <f>(#REF!/#REF!-1)*100</f>
        <v>#REF!</v>
      </c>
      <c r="O23" s="142" t="e">
        <f>(#REF!/#REF!-1)*100</f>
        <v>#REF!</v>
      </c>
      <c r="P23" s="142" t="e">
        <f>(#REF!/#REF!-1)*100</f>
        <v>#REF!</v>
      </c>
      <c r="Q23" s="142" t="e">
        <f>(#REF!/#REF!-1)*100</f>
        <v>#REF!</v>
      </c>
      <c r="R23" s="142" t="e">
        <f>(#REF!/#REF!-1)*100</f>
        <v>#REF!</v>
      </c>
      <c r="S23" s="142" t="e">
        <f>(#REF!/#REF!-1)*100</f>
        <v>#REF!</v>
      </c>
      <c r="T23" s="142" t="e">
        <f>(#REF!/#REF!-1)*100</f>
        <v>#REF!</v>
      </c>
      <c r="U23" s="142" t="e">
        <f>(#REF!/#REF!-1)*100</f>
        <v>#REF!</v>
      </c>
      <c r="V23" s="142" t="e">
        <f>(#REF!/#REF!-1)*100</f>
        <v>#REF!</v>
      </c>
      <c r="W23" s="142" t="e">
        <f>(#REF!/#REF!-1)*100</f>
        <v>#REF!</v>
      </c>
      <c r="X23" s="142" t="e">
        <f>(#REF!/#REF!-1)*100</f>
        <v>#REF!</v>
      </c>
      <c r="Y23" s="142" t="e">
        <f>(#REF!/#REF!-1)*100</f>
        <v>#REF!</v>
      </c>
    </row>
    <row r="24" spans="1:25">
      <c r="A24" s="13"/>
      <c r="B24" s="13">
        <v>4</v>
      </c>
      <c r="C24" s="142" t="e">
        <f>(#REF!/#REF!-1)*100</f>
        <v>#REF!</v>
      </c>
      <c r="D24" s="142" t="e">
        <f>(#REF!/#REF!-1)*100</f>
        <v>#REF!</v>
      </c>
      <c r="E24" s="142" t="e">
        <f>(#REF!/#REF!-1)*100</f>
        <v>#REF!</v>
      </c>
      <c r="F24" s="142" t="e">
        <f>(#REF!/#REF!-1)*100</f>
        <v>#REF!</v>
      </c>
      <c r="G24" s="142" t="e">
        <f>(#REF!/#REF!-1)*100</f>
        <v>#REF!</v>
      </c>
      <c r="H24" s="142" t="e">
        <f>(#REF!/#REF!-1)*100</f>
        <v>#REF!</v>
      </c>
      <c r="I24" s="142" t="e">
        <f>(#REF!/#REF!-1)*100</f>
        <v>#REF!</v>
      </c>
      <c r="J24" s="142" t="e">
        <f>(#REF!/#REF!-1)*100</f>
        <v>#REF!</v>
      </c>
      <c r="K24" s="142" t="e">
        <f>(#REF!/#REF!-1)*100</f>
        <v>#REF!</v>
      </c>
      <c r="L24" s="142" t="e">
        <f>(#REF!/#REF!-1)*100</f>
        <v>#REF!</v>
      </c>
      <c r="M24" s="142" t="e">
        <f>(#REF!/#REF!-1)*100</f>
        <v>#REF!</v>
      </c>
      <c r="N24" s="142" t="e">
        <f>(#REF!/#REF!-1)*100</f>
        <v>#REF!</v>
      </c>
      <c r="O24" s="142" t="e">
        <f>(#REF!/#REF!-1)*100</f>
        <v>#REF!</v>
      </c>
      <c r="P24" s="142" t="e">
        <f>(#REF!/#REF!-1)*100</f>
        <v>#REF!</v>
      </c>
      <c r="Q24" s="142" t="e">
        <f>(#REF!/#REF!-1)*100</f>
        <v>#REF!</v>
      </c>
      <c r="R24" s="142" t="e">
        <f>(#REF!/#REF!-1)*100</f>
        <v>#REF!</v>
      </c>
      <c r="S24" s="142" t="e">
        <f>(#REF!/#REF!-1)*100</f>
        <v>#REF!</v>
      </c>
      <c r="T24" s="142" t="e">
        <f>(#REF!/#REF!-1)*100</f>
        <v>#REF!</v>
      </c>
      <c r="U24" s="142" t="e">
        <f>(#REF!/#REF!-1)*100</f>
        <v>#REF!</v>
      </c>
      <c r="V24" s="142" t="e">
        <f>(#REF!/#REF!-1)*100</f>
        <v>#REF!</v>
      </c>
      <c r="W24" s="142" t="e">
        <f>(#REF!/#REF!-1)*100</f>
        <v>#REF!</v>
      </c>
      <c r="X24" s="142" t="e">
        <f>(#REF!/#REF!-1)*100</f>
        <v>#REF!</v>
      </c>
      <c r="Y24" s="142" t="e">
        <f>(#REF!/#REF!-1)*100</f>
        <v>#REF!</v>
      </c>
    </row>
    <row r="25" spans="1:25">
      <c r="A25" s="13">
        <v>2011</v>
      </c>
      <c r="B25" s="13">
        <v>1</v>
      </c>
      <c r="C25" s="142" t="e">
        <f>(#REF!/#REF!-1)*100</f>
        <v>#REF!</v>
      </c>
      <c r="D25" s="142" t="e">
        <f>(#REF!/#REF!-1)*100</f>
        <v>#REF!</v>
      </c>
      <c r="E25" s="142" t="e">
        <f>(#REF!/#REF!-1)*100</f>
        <v>#REF!</v>
      </c>
      <c r="F25" s="142" t="e">
        <f>(#REF!/#REF!-1)*100</f>
        <v>#REF!</v>
      </c>
      <c r="G25" s="142" t="e">
        <f>(#REF!/#REF!-1)*100</f>
        <v>#REF!</v>
      </c>
      <c r="H25" s="142" t="e">
        <f>(#REF!/#REF!-1)*100</f>
        <v>#REF!</v>
      </c>
      <c r="I25" s="142" t="e">
        <f>(#REF!/#REF!-1)*100</f>
        <v>#REF!</v>
      </c>
      <c r="J25" s="142" t="e">
        <f>(#REF!/#REF!-1)*100</f>
        <v>#REF!</v>
      </c>
      <c r="K25" s="142" t="e">
        <f>(#REF!/#REF!-1)*100</f>
        <v>#REF!</v>
      </c>
      <c r="L25" s="142" t="e">
        <f>(#REF!/#REF!-1)*100</f>
        <v>#REF!</v>
      </c>
      <c r="M25" s="142" t="e">
        <f>(#REF!/#REF!-1)*100</f>
        <v>#REF!</v>
      </c>
      <c r="N25" s="142" t="e">
        <f>(#REF!/#REF!-1)*100</f>
        <v>#REF!</v>
      </c>
      <c r="O25" s="142" t="e">
        <f>(#REF!/#REF!-1)*100</f>
        <v>#REF!</v>
      </c>
      <c r="P25" s="142" t="e">
        <f>(#REF!/#REF!-1)*100</f>
        <v>#REF!</v>
      </c>
      <c r="Q25" s="142" t="e">
        <f>(#REF!/#REF!-1)*100</f>
        <v>#REF!</v>
      </c>
      <c r="R25" s="142" t="e">
        <f>(#REF!/#REF!-1)*100</f>
        <v>#REF!</v>
      </c>
      <c r="S25" s="142" t="e">
        <f>(#REF!/#REF!-1)*100</f>
        <v>#REF!</v>
      </c>
      <c r="T25" s="142" t="e">
        <f>(#REF!/#REF!-1)*100</f>
        <v>#REF!</v>
      </c>
      <c r="U25" s="142" t="e">
        <f>(#REF!/#REF!-1)*100</f>
        <v>#REF!</v>
      </c>
      <c r="V25" s="142" t="e">
        <f>(#REF!/#REF!-1)*100</f>
        <v>#REF!</v>
      </c>
      <c r="W25" s="142" t="e">
        <f>(#REF!/#REF!-1)*100</f>
        <v>#REF!</v>
      </c>
      <c r="X25" s="142" t="e">
        <f>(#REF!/#REF!-1)*100</f>
        <v>#REF!</v>
      </c>
      <c r="Y25" s="142" t="e">
        <f>(#REF!/#REF!-1)*100</f>
        <v>#REF!</v>
      </c>
    </row>
    <row r="26" spans="1:25">
      <c r="A26" s="13"/>
      <c r="B26" s="13">
        <v>2</v>
      </c>
      <c r="C26" s="142" t="e">
        <f>(#REF!/#REF!-1)*100</f>
        <v>#REF!</v>
      </c>
      <c r="D26" s="142" t="e">
        <f>(#REF!/#REF!-1)*100</f>
        <v>#REF!</v>
      </c>
      <c r="E26" s="142" t="e">
        <f>(#REF!/#REF!-1)*100</f>
        <v>#REF!</v>
      </c>
      <c r="F26" s="142" t="e">
        <f>(#REF!/#REF!-1)*100</f>
        <v>#REF!</v>
      </c>
      <c r="G26" s="142" t="e">
        <f>(#REF!/#REF!-1)*100</f>
        <v>#REF!</v>
      </c>
      <c r="H26" s="142" t="e">
        <f>(#REF!/#REF!-1)*100</f>
        <v>#REF!</v>
      </c>
      <c r="I26" s="142" t="e">
        <f>(#REF!/#REF!-1)*100</f>
        <v>#REF!</v>
      </c>
      <c r="J26" s="142" t="e">
        <f>(#REF!/#REF!-1)*100</f>
        <v>#REF!</v>
      </c>
      <c r="K26" s="142" t="e">
        <f>(#REF!/#REF!-1)*100</f>
        <v>#REF!</v>
      </c>
      <c r="L26" s="142" t="e">
        <f>(#REF!/#REF!-1)*100</f>
        <v>#REF!</v>
      </c>
      <c r="M26" s="142" t="e">
        <f>(#REF!/#REF!-1)*100</f>
        <v>#REF!</v>
      </c>
      <c r="N26" s="142" t="e">
        <f>(#REF!/#REF!-1)*100</f>
        <v>#REF!</v>
      </c>
      <c r="O26" s="142" t="e">
        <f>(#REF!/#REF!-1)*100</f>
        <v>#REF!</v>
      </c>
      <c r="P26" s="142" t="e">
        <f>(#REF!/#REF!-1)*100</f>
        <v>#REF!</v>
      </c>
      <c r="Q26" s="142" t="e">
        <f>(#REF!/#REF!-1)*100</f>
        <v>#REF!</v>
      </c>
      <c r="R26" s="142" t="e">
        <f>(#REF!/#REF!-1)*100</f>
        <v>#REF!</v>
      </c>
      <c r="S26" s="142" t="e">
        <f>(#REF!/#REF!-1)*100</f>
        <v>#REF!</v>
      </c>
      <c r="T26" s="142" t="e">
        <f>(#REF!/#REF!-1)*100</f>
        <v>#REF!</v>
      </c>
      <c r="U26" s="142" t="e">
        <f>(#REF!/#REF!-1)*100</f>
        <v>#REF!</v>
      </c>
      <c r="V26" s="142" t="e">
        <f>(#REF!/#REF!-1)*100</f>
        <v>#REF!</v>
      </c>
      <c r="W26" s="142" t="e">
        <f>(#REF!/#REF!-1)*100</f>
        <v>#REF!</v>
      </c>
      <c r="X26" s="142" t="e">
        <f>(#REF!/#REF!-1)*100</f>
        <v>#REF!</v>
      </c>
      <c r="Y26" s="142" t="e">
        <f>(#REF!/#REF!-1)*100</f>
        <v>#REF!</v>
      </c>
    </row>
    <row r="27" spans="1:25">
      <c r="A27" s="13"/>
      <c r="B27" s="13">
        <v>3</v>
      </c>
      <c r="C27" s="142" t="e">
        <f>(#REF!/#REF!-1)*100</f>
        <v>#REF!</v>
      </c>
      <c r="D27" s="142" t="e">
        <f>(#REF!/#REF!-1)*100</f>
        <v>#REF!</v>
      </c>
      <c r="E27" s="142" t="e">
        <f>(#REF!/#REF!-1)*100</f>
        <v>#REF!</v>
      </c>
      <c r="F27" s="142" t="e">
        <f>(#REF!/#REF!-1)*100</f>
        <v>#REF!</v>
      </c>
      <c r="G27" s="142" t="e">
        <f>(#REF!/#REF!-1)*100</f>
        <v>#REF!</v>
      </c>
      <c r="H27" s="142" t="e">
        <f>(#REF!/#REF!-1)*100</f>
        <v>#REF!</v>
      </c>
      <c r="I27" s="142" t="e">
        <f>(#REF!/#REF!-1)*100</f>
        <v>#REF!</v>
      </c>
      <c r="J27" s="142" t="e">
        <f>(#REF!/#REF!-1)*100</f>
        <v>#REF!</v>
      </c>
      <c r="K27" s="142" t="e">
        <f>(#REF!/#REF!-1)*100</f>
        <v>#REF!</v>
      </c>
      <c r="L27" s="142" t="e">
        <f>(#REF!/#REF!-1)*100</f>
        <v>#REF!</v>
      </c>
      <c r="M27" s="142" t="e">
        <f>(#REF!/#REF!-1)*100</f>
        <v>#REF!</v>
      </c>
      <c r="N27" s="142" t="e">
        <f>(#REF!/#REF!-1)*100</f>
        <v>#REF!</v>
      </c>
      <c r="O27" s="142" t="e">
        <f>(#REF!/#REF!-1)*100</f>
        <v>#REF!</v>
      </c>
      <c r="P27" s="142" t="e">
        <f>(#REF!/#REF!-1)*100</f>
        <v>#REF!</v>
      </c>
      <c r="Q27" s="142" t="e">
        <f>(#REF!/#REF!-1)*100</f>
        <v>#REF!</v>
      </c>
      <c r="R27" s="142" t="e">
        <f>(#REF!/#REF!-1)*100</f>
        <v>#REF!</v>
      </c>
      <c r="S27" s="142" t="e">
        <f>(#REF!/#REF!-1)*100</f>
        <v>#REF!</v>
      </c>
      <c r="T27" s="142" t="e">
        <f>(#REF!/#REF!-1)*100</f>
        <v>#REF!</v>
      </c>
      <c r="U27" s="142" t="e">
        <f>(#REF!/#REF!-1)*100</f>
        <v>#REF!</v>
      </c>
      <c r="V27" s="142" t="e">
        <f>(#REF!/#REF!-1)*100</f>
        <v>#REF!</v>
      </c>
      <c r="W27" s="142" t="e">
        <f>(#REF!/#REF!-1)*100</f>
        <v>#REF!</v>
      </c>
      <c r="X27" s="142" t="e">
        <f>(#REF!/#REF!-1)*100</f>
        <v>#REF!</v>
      </c>
      <c r="Y27" s="142" t="e">
        <f>(#REF!/#REF!-1)*100</f>
        <v>#REF!</v>
      </c>
    </row>
    <row r="28" spans="1:25">
      <c r="A28" s="13"/>
      <c r="B28" s="13">
        <v>4</v>
      </c>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3" customWidth="1"/>
    <col min="2" max="2" width="3.21875" style="13" customWidth="1"/>
    <col min="3" max="25" width="8" style="13" customWidth="1"/>
    <col min="26" max="26" width="1" style="13" customWidth="1"/>
  </cols>
  <sheetData>
    <row r="1" spans="1:25">
      <c r="A1" s="13" t="s">
        <v>129</v>
      </c>
      <c r="B1" s="12" t="s">
        <v>130</v>
      </c>
    </row>
    <row r="2" spans="1:25" ht="12.75" customHeight="1">
      <c r="A2" s="143"/>
      <c r="B2" s="143"/>
      <c r="C2" s="480" t="s">
        <v>24</v>
      </c>
      <c r="D2" s="481"/>
      <c r="E2" s="481"/>
      <c r="F2" s="482"/>
      <c r="G2" s="480" t="s">
        <v>25</v>
      </c>
      <c r="H2" s="481"/>
      <c r="I2" s="481"/>
      <c r="J2" s="481"/>
      <c r="K2" s="146"/>
      <c r="L2" s="480" t="s">
        <v>26</v>
      </c>
      <c r="M2" s="481"/>
      <c r="N2" s="481"/>
      <c r="O2" s="481"/>
      <c r="P2" s="481"/>
      <c r="Q2" s="481"/>
      <c r="R2" s="481"/>
      <c r="S2" s="481"/>
      <c r="T2" s="481"/>
      <c r="U2" s="481"/>
      <c r="V2" s="482"/>
      <c r="W2" s="3"/>
      <c r="X2" s="147"/>
      <c r="Y2" s="146"/>
    </row>
    <row r="3" spans="1:25" ht="136.80000000000001">
      <c r="A3" s="344" t="s">
        <v>27</v>
      </c>
      <c r="B3" s="403" t="s">
        <v>28</v>
      </c>
      <c r="C3" s="400" t="s">
        <v>29</v>
      </c>
      <c r="D3" s="400" t="s">
        <v>30</v>
      </c>
      <c r="E3" s="400" t="s">
        <v>31</v>
      </c>
      <c r="F3" s="400" t="s">
        <v>32</v>
      </c>
      <c r="G3" s="401" t="s">
        <v>33</v>
      </c>
      <c r="H3" s="400" t="s">
        <v>34</v>
      </c>
      <c r="I3" s="401" t="s">
        <v>35</v>
      </c>
      <c r="J3" s="401" t="s">
        <v>36</v>
      </c>
      <c r="K3" s="400" t="s">
        <v>37</v>
      </c>
      <c r="L3" s="404" t="s">
        <v>38</v>
      </c>
      <c r="M3" s="404" t="s">
        <v>39</v>
      </c>
      <c r="N3" s="404" t="s">
        <v>40</v>
      </c>
      <c r="O3" s="400" t="s">
        <v>41</v>
      </c>
      <c r="P3" s="404" t="s">
        <v>42</v>
      </c>
      <c r="Q3" s="404" t="s">
        <v>43</v>
      </c>
      <c r="R3" s="404" t="s">
        <v>44</v>
      </c>
      <c r="S3" s="404" t="s">
        <v>45</v>
      </c>
      <c r="T3" s="404" t="s">
        <v>46</v>
      </c>
      <c r="U3" s="404" t="s">
        <v>47</v>
      </c>
      <c r="V3" s="404" t="s">
        <v>48</v>
      </c>
      <c r="W3" s="404" t="s">
        <v>127</v>
      </c>
      <c r="X3" s="404" t="s">
        <v>50</v>
      </c>
      <c r="Y3" s="404" t="s">
        <v>51</v>
      </c>
    </row>
    <row r="5" spans="1:25">
      <c r="A5" s="13">
        <v>2006</v>
      </c>
      <c r="B5" s="13">
        <v>1</v>
      </c>
      <c r="E5" s="144"/>
      <c r="F5" s="144"/>
      <c r="G5" s="144"/>
      <c r="H5" s="144"/>
      <c r="I5" s="144"/>
      <c r="J5" s="144"/>
      <c r="K5" s="144"/>
      <c r="L5" s="144"/>
      <c r="M5" s="144"/>
      <c r="N5" s="144"/>
      <c r="O5" s="144"/>
      <c r="P5" s="144"/>
      <c r="Q5" s="144"/>
      <c r="R5" s="144"/>
    </row>
    <row r="6" spans="1:25">
      <c r="B6" s="13">
        <v>2</v>
      </c>
      <c r="C6" s="145" t="e">
        <f>100*(#REF!/#REF!-1)</f>
        <v>#REF!</v>
      </c>
      <c r="D6" s="145" t="e">
        <f>100*(#REF!/#REF!-1)</f>
        <v>#REF!</v>
      </c>
      <c r="E6" s="145" t="e">
        <f>100*(#REF!/#REF!-1)</f>
        <v>#REF!</v>
      </c>
      <c r="F6" s="145" t="e">
        <f>100*(#REF!/#REF!-1)</f>
        <v>#REF!</v>
      </c>
      <c r="G6" s="145" t="e">
        <f>100*(#REF!/#REF!-1)</f>
        <v>#REF!</v>
      </c>
      <c r="H6" s="145" t="e">
        <f>100*(#REF!/#REF!-1)</f>
        <v>#REF!</v>
      </c>
      <c r="I6" s="145" t="e">
        <f>100*(#REF!/#REF!-1)</f>
        <v>#REF!</v>
      </c>
      <c r="J6" s="145" t="e">
        <f>100*(#REF!/#REF!-1)</f>
        <v>#REF!</v>
      </c>
      <c r="K6" s="145" t="e">
        <f>100*(#REF!/#REF!-1)</f>
        <v>#REF!</v>
      </c>
      <c r="L6" s="145" t="e">
        <f>100*(#REF!/#REF!-1)</f>
        <v>#REF!</v>
      </c>
      <c r="M6" s="145" t="e">
        <f>100*(#REF!/#REF!-1)</f>
        <v>#REF!</v>
      </c>
      <c r="N6" s="145" t="e">
        <f>100*(#REF!/#REF!-1)</f>
        <v>#REF!</v>
      </c>
      <c r="O6" s="145" t="e">
        <f>100*(#REF!/#REF!-1)</f>
        <v>#REF!</v>
      </c>
      <c r="P6" s="145" t="e">
        <f>100*(#REF!/#REF!-1)</f>
        <v>#REF!</v>
      </c>
      <c r="Q6" s="145" t="e">
        <f>100*(#REF!/#REF!-1)</f>
        <v>#REF!</v>
      </c>
      <c r="R6" s="145" t="e">
        <f>100*(#REF!/#REF!-1)</f>
        <v>#REF!</v>
      </c>
      <c r="S6" s="145" t="e">
        <f>100*(#REF!/#REF!-1)</f>
        <v>#REF!</v>
      </c>
      <c r="T6" s="145" t="e">
        <f>100*(#REF!/#REF!-1)</f>
        <v>#REF!</v>
      </c>
      <c r="U6" s="145" t="e">
        <f>100*(#REF!/#REF!-1)</f>
        <v>#REF!</v>
      </c>
      <c r="V6" s="145" t="e">
        <f>100*(#REF!/#REF!-1)</f>
        <v>#REF!</v>
      </c>
      <c r="W6" s="145" t="e">
        <f>100*(#REF!/#REF!-1)</f>
        <v>#REF!</v>
      </c>
      <c r="X6" s="145" t="e">
        <f>100*(#REF!/#REF!-1)</f>
        <v>#REF!</v>
      </c>
      <c r="Y6" s="145" t="e">
        <f>100*(#REF!/#REF!-1)</f>
        <v>#REF!</v>
      </c>
    </row>
    <row r="7" spans="1:25">
      <c r="B7" s="13">
        <v>3</v>
      </c>
      <c r="C7" s="145" t="e">
        <f>100*(#REF!/#REF!-1)</f>
        <v>#REF!</v>
      </c>
      <c r="D7" s="145" t="e">
        <f>100*(#REF!/#REF!-1)</f>
        <v>#REF!</v>
      </c>
      <c r="E7" s="145" t="e">
        <f>100*(#REF!/#REF!-1)</f>
        <v>#REF!</v>
      </c>
      <c r="F7" s="145" t="e">
        <f>100*(#REF!/#REF!-1)</f>
        <v>#REF!</v>
      </c>
      <c r="G7" s="145" t="e">
        <f>100*(#REF!/#REF!-1)</f>
        <v>#REF!</v>
      </c>
      <c r="H7" s="145" t="e">
        <f>100*(#REF!/#REF!-1)</f>
        <v>#REF!</v>
      </c>
      <c r="I7" s="145" t="e">
        <f>100*(#REF!/#REF!-1)</f>
        <v>#REF!</v>
      </c>
      <c r="J7" s="145" t="e">
        <f>100*(#REF!/#REF!-1)</f>
        <v>#REF!</v>
      </c>
      <c r="K7" s="145" t="e">
        <f>100*(#REF!/#REF!-1)</f>
        <v>#REF!</v>
      </c>
      <c r="L7" s="145" t="e">
        <f>100*(#REF!/#REF!-1)</f>
        <v>#REF!</v>
      </c>
      <c r="M7" s="145" t="e">
        <f>100*(#REF!/#REF!-1)</f>
        <v>#REF!</v>
      </c>
      <c r="N7" s="145" t="e">
        <f>100*(#REF!/#REF!-1)</f>
        <v>#REF!</v>
      </c>
      <c r="O7" s="145" t="e">
        <f>100*(#REF!/#REF!-1)</f>
        <v>#REF!</v>
      </c>
      <c r="P7" s="145" t="e">
        <f>100*(#REF!/#REF!-1)</f>
        <v>#REF!</v>
      </c>
      <c r="Q7" s="145" t="e">
        <f>100*(#REF!/#REF!-1)</f>
        <v>#REF!</v>
      </c>
      <c r="R7" s="145" t="e">
        <f>100*(#REF!/#REF!-1)</f>
        <v>#REF!</v>
      </c>
      <c r="S7" s="145" t="e">
        <f>100*(#REF!/#REF!-1)</f>
        <v>#REF!</v>
      </c>
      <c r="T7" s="145" t="e">
        <f>100*(#REF!/#REF!-1)</f>
        <v>#REF!</v>
      </c>
      <c r="U7" s="145" t="e">
        <f>100*(#REF!/#REF!-1)</f>
        <v>#REF!</v>
      </c>
      <c r="V7" s="145" t="e">
        <f>100*(#REF!/#REF!-1)</f>
        <v>#REF!</v>
      </c>
      <c r="W7" s="145" t="e">
        <f>100*(#REF!/#REF!-1)</f>
        <v>#REF!</v>
      </c>
      <c r="X7" s="145" t="e">
        <f>100*(#REF!/#REF!-1)</f>
        <v>#REF!</v>
      </c>
      <c r="Y7" s="145" t="e">
        <f>100*(#REF!/#REF!-1)</f>
        <v>#REF!</v>
      </c>
    </row>
    <row r="8" spans="1:25">
      <c r="B8" s="13">
        <v>4</v>
      </c>
      <c r="C8" s="145" t="e">
        <f>100*(#REF!/#REF!-1)</f>
        <v>#REF!</v>
      </c>
      <c r="D8" s="145" t="e">
        <f>100*(#REF!/#REF!-1)</f>
        <v>#REF!</v>
      </c>
      <c r="E8" s="145" t="e">
        <f>100*(#REF!/#REF!-1)</f>
        <v>#REF!</v>
      </c>
      <c r="F8" s="145" t="e">
        <f>100*(#REF!/#REF!-1)</f>
        <v>#REF!</v>
      </c>
      <c r="G8" s="145" t="e">
        <f>100*(#REF!/#REF!-1)</f>
        <v>#REF!</v>
      </c>
      <c r="H8" s="145" t="e">
        <f>100*(#REF!/#REF!-1)</f>
        <v>#REF!</v>
      </c>
      <c r="I8" s="145" t="e">
        <f>100*(#REF!/#REF!-1)</f>
        <v>#REF!</v>
      </c>
      <c r="J8" s="145" t="e">
        <f>100*(#REF!/#REF!-1)</f>
        <v>#REF!</v>
      </c>
      <c r="K8" s="145" t="e">
        <f>100*(#REF!/#REF!-1)</f>
        <v>#REF!</v>
      </c>
      <c r="L8" s="145" t="e">
        <f>100*(#REF!/#REF!-1)</f>
        <v>#REF!</v>
      </c>
      <c r="M8" s="145" t="e">
        <f>100*(#REF!/#REF!-1)</f>
        <v>#REF!</v>
      </c>
      <c r="N8" s="145" t="e">
        <f>100*(#REF!/#REF!-1)</f>
        <v>#REF!</v>
      </c>
      <c r="O8" s="145" t="e">
        <f>100*(#REF!/#REF!-1)</f>
        <v>#REF!</v>
      </c>
      <c r="P8" s="145" t="e">
        <f>100*(#REF!/#REF!-1)</f>
        <v>#REF!</v>
      </c>
      <c r="Q8" s="145" t="e">
        <f>100*(#REF!/#REF!-1)</f>
        <v>#REF!</v>
      </c>
      <c r="R8" s="145" t="e">
        <f>100*(#REF!/#REF!-1)</f>
        <v>#REF!</v>
      </c>
      <c r="S8" s="145" t="e">
        <f>100*(#REF!/#REF!-1)</f>
        <v>#REF!</v>
      </c>
      <c r="T8" s="145" t="e">
        <f>100*(#REF!/#REF!-1)</f>
        <v>#REF!</v>
      </c>
      <c r="U8" s="145" t="e">
        <f>100*(#REF!/#REF!-1)</f>
        <v>#REF!</v>
      </c>
      <c r="V8" s="145" t="e">
        <f>100*(#REF!/#REF!-1)</f>
        <v>#REF!</v>
      </c>
      <c r="W8" s="145" t="e">
        <f>100*(#REF!/#REF!-1)</f>
        <v>#REF!</v>
      </c>
      <c r="X8" s="145" t="e">
        <f>100*(#REF!/#REF!-1)</f>
        <v>#REF!</v>
      </c>
      <c r="Y8" s="145" t="e">
        <f>100*(#REF!/#REF!-1)</f>
        <v>#REF!</v>
      </c>
    </row>
    <row r="9" spans="1:25">
      <c r="A9" s="13">
        <v>2007</v>
      </c>
      <c r="B9" s="13">
        <v>1</v>
      </c>
      <c r="C9" s="145" t="e">
        <f>100*(#REF!/#REF!-1)</f>
        <v>#REF!</v>
      </c>
      <c r="D9" s="145" t="e">
        <f>100*(#REF!/#REF!-1)</f>
        <v>#REF!</v>
      </c>
      <c r="E9" s="145" t="e">
        <f>100*(#REF!/#REF!-1)</f>
        <v>#REF!</v>
      </c>
      <c r="F9" s="145" t="e">
        <f>100*(#REF!/#REF!-1)</f>
        <v>#REF!</v>
      </c>
      <c r="G9" s="145" t="e">
        <f>100*(#REF!/#REF!-1)</f>
        <v>#REF!</v>
      </c>
      <c r="H9" s="145" t="e">
        <f>100*(#REF!/#REF!-1)</f>
        <v>#REF!</v>
      </c>
      <c r="I9" s="145" t="e">
        <f>100*(#REF!/#REF!-1)</f>
        <v>#REF!</v>
      </c>
      <c r="J9" s="145" t="e">
        <f>100*(#REF!/#REF!-1)</f>
        <v>#REF!</v>
      </c>
      <c r="K9" s="145" t="e">
        <f>100*(#REF!/#REF!-1)</f>
        <v>#REF!</v>
      </c>
      <c r="L9" s="145" t="e">
        <f>100*(#REF!/#REF!-1)</f>
        <v>#REF!</v>
      </c>
      <c r="M9" s="145" t="e">
        <f>100*(#REF!/#REF!-1)</f>
        <v>#REF!</v>
      </c>
      <c r="N9" s="145" t="e">
        <f>100*(#REF!/#REF!-1)</f>
        <v>#REF!</v>
      </c>
      <c r="O9" s="145" t="e">
        <f>100*(#REF!/#REF!-1)</f>
        <v>#REF!</v>
      </c>
      <c r="P9" s="145" t="e">
        <f>100*(#REF!/#REF!-1)</f>
        <v>#REF!</v>
      </c>
      <c r="Q9" s="145" t="e">
        <f>100*(#REF!/#REF!-1)</f>
        <v>#REF!</v>
      </c>
      <c r="R9" s="145" t="e">
        <f>100*(#REF!/#REF!-1)</f>
        <v>#REF!</v>
      </c>
      <c r="S9" s="145" t="e">
        <f>100*(#REF!/#REF!-1)</f>
        <v>#REF!</v>
      </c>
      <c r="T9" s="145" t="e">
        <f>100*(#REF!/#REF!-1)</f>
        <v>#REF!</v>
      </c>
      <c r="U9" s="145" t="e">
        <f>100*(#REF!/#REF!-1)</f>
        <v>#REF!</v>
      </c>
      <c r="V9" s="145" t="e">
        <f>100*(#REF!/#REF!-1)</f>
        <v>#REF!</v>
      </c>
      <c r="W9" s="145" t="e">
        <f>100*(#REF!/#REF!-1)</f>
        <v>#REF!</v>
      </c>
      <c r="X9" s="145" t="e">
        <f>100*(#REF!/#REF!-1)</f>
        <v>#REF!</v>
      </c>
      <c r="Y9" s="145" t="e">
        <f>100*(#REF!/#REF!-1)</f>
        <v>#REF!</v>
      </c>
    </row>
    <row r="10" spans="1:25">
      <c r="B10" s="13">
        <v>2</v>
      </c>
      <c r="C10" s="145" t="e">
        <f>100*(#REF!/#REF!-1)</f>
        <v>#REF!</v>
      </c>
      <c r="D10" s="145" t="e">
        <f>100*(#REF!/#REF!-1)</f>
        <v>#REF!</v>
      </c>
      <c r="E10" s="145" t="e">
        <f>100*(#REF!/#REF!-1)</f>
        <v>#REF!</v>
      </c>
      <c r="F10" s="145" t="e">
        <f>100*(#REF!/#REF!-1)</f>
        <v>#REF!</v>
      </c>
      <c r="G10" s="145" t="e">
        <f>100*(#REF!/#REF!-1)</f>
        <v>#REF!</v>
      </c>
      <c r="H10" s="145" t="e">
        <f>100*(#REF!/#REF!-1)</f>
        <v>#REF!</v>
      </c>
      <c r="I10" s="145" t="e">
        <f>100*(#REF!/#REF!-1)</f>
        <v>#REF!</v>
      </c>
      <c r="J10" s="145" t="e">
        <f>100*(#REF!/#REF!-1)</f>
        <v>#REF!</v>
      </c>
      <c r="K10" s="145" t="e">
        <f>100*(#REF!/#REF!-1)</f>
        <v>#REF!</v>
      </c>
      <c r="L10" s="145" t="e">
        <f>100*(#REF!/#REF!-1)</f>
        <v>#REF!</v>
      </c>
      <c r="M10" s="145" t="e">
        <f>100*(#REF!/#REF!-1)</f>
        <v>#REF!</v>
      </c>
      <c r="N10" s="145" t="e">
        <f>100*(#REF!/#REF!-1)</f>
        <v>#REF!</v>
      </c>
      <c r="O10" s="145" t="e">
        <f>100*(#REF!/#REF!-1)</f>
        <v>#REF!</v>
      </c>
      <c r="P10" s="145" t="e">
        <f>100*(#REF!/#REF!-1)</f>
        <v>#REF!</v>
      </c>
      <c r="Q10" s="145" t="e">
        <f>100*(#REF!/#REF!-1)</f>
        <v>#REF!</v>
      </c>
      <c r="R10" s="145" t="e">
        <f>100*(#REF!/#REF!-1)</f>
        <v>#REF!</v>
      </c>
      <c r="S10" s="145" t="e">
        <f>100*(#REF!/#REF!-1)</f>
        <v>#REF!</v>
      </c>
      <c r="T10" s="145" t="e">
        <f>100*(#REF!/#REF!-1)</f>
        <v>#REF!</v>
      </c>
      <c r="U10" s="145" t="e">
        <f>100*(#REF!/#REF!-1)</f>
        <v>#REF!</v>
      </c>
      <c r="V10" s="145" t="e">
        <f>100*(#REF!/#REF!-1)</f>
        <v>#REF!</v>
      </c>
      <c r="W10" s="145" t="e">
        <f>100*(#REF!/#REF!-1)</f>
        <v>#REF!</v>
      </c>
      <c r="X10" s="145" t="e">
        <f>100*(#REF!/#REF!-1)</f>
        <v>#REF!</v>
      </c>
      <c r="Y10" s="145" t="e">
        <f>100*(#REF!/#REF!-1)</f>
        <v>#REF!</v>
      </c>
    </row>
    <row r="11" spans="1:25">
      <c r="B11" s="13">
        <v>3</v>
      </c>
      <c r="C11" s="145" t="e">
        <f>100*(#REF!/#REF!-1)</f>
        <v>#REF!</v>
      </c>
      <c r="D11" s="145" t="e">
        <f>100*(#REF!/#REF!-1)</f>
        <v>#REF!</v>
      </c>
      <c r="E11" s="145" t="e">
        <f>100*(#REF!/#REF!-1)</f>
        <v>#REF!</v>
      </c>
      <c r="F11" s="145" t="e">
        <f>100*(#REF!/#REF!-1)</f>
        <v>#REF!</v>
      </c>
      <c r="G11" s="145" t="e">
        <f>100*(#REF!/#REF!-1)</f>
        <v>#REF!</v>
      </c>
      <c r="H11" s="145" t="e">
        <f>100*(#REF!/#REF!-1)</f>
        <v>#REF!</v>
      </c>
      <c r="I11" s="145" t="e">
        <f>100*(#REF!/#REF!-1)</f>
        <v>#REF!</v>
      </c>
      <c r="J11" s="145" t="e">
        <f>100*(#REF!/#REF!-1)</f>
        <v>#REF!</v>
      </c>
      <c r="K11" s="145" t="e">
        <f>100*(#REF!/#REF!-1)</f>
        <v>#REF!</v>
      </c>
      <c r="L11" s="145" t="e">
        <f>100*(#REF!/#REF!-1)</f>
        <v>#REF!</v>
      </c>
      <c r="M11" s="145" t="e">
        <f>100*(#REF!/#REF!-1)</f>
        <v>#REF!</v>
      </c>
      <c r="N11" s="145" t="e">
        <f>100*(#REF!/#REF!-1)</f>
        <v>#REF!</v>
      </c>
      <c r="O11" s="145" t="e">
        <f>100*(#REF!/#REF!-1)</f>
        <v>#REF!</v>
      </c>
      <c r="P11" s="145" t="e">
        <f>100*(#REF!/#REF!-1)</f>
        <v>#REF!</v>
      </c>
      <c r="Q11" s="145" t="e">
        <f>100*(#REF!/#REF!-1)</f>
        <v>#REF!</v>
      </c>
      <c r="R11" s="145" t="e">
        <f>100*(#REF!/#REF!-1)</f>
        <v>#REF!</v>
      </c>
      <c r="S11" s="145" t="e">
        <f>100*(#REF!/#REF!-1)</f>
        <v>#REF!</v>
      </c>
      <c r="T11" s="145" t="e">
        <f>100*(#REF!/#REF!-1)</f>
        <v>#REF!</v>
      </c>
      <c r="U11" s="145" t="e">
        <f>100*(#REF!/#REF!-1)</f>
        <v>#REF!</v>
      </c>
      <c r="V11" s="145" t="e">
        <f>100*(#REF!/#REF!-1)</f>
        <v>#REF!</v>
      </c>
      <c r="W11" s="145" t="e">
        <f>100*(#REF!/#REF!-1)</f>
        <v>#REF!</v>
      </c>
      <c r="X11" s="145" t="e">
        <f>100*(#REF!/#REF!-1)</f>
        <v>#REF!</v>
      </c>
      <c r="Y11" s="145" t="e">
        <f>100*(#REF!/#REF!-1)</f>
        <v>#REF!</v>
      </c>
    </row>
    <row r="12" spans="1:25">
      <c r="B12" s="13">
        <v>4</v>
      </c>
      <c r="C12" s="145" t="e">
        <f>100*(#REF!/#REF!-1)</f>
        <v>#REF!</v>
      </c>
      <c r="D12" s="145" t="e">
        <f>100*(#REF!/#REF!-1)</f>
        <v>#REF!</v>
      </c>
      <c r="E12" s="145" t="e">
        <f>100*(#REF!/#REF!-1)</f>
        <v>#REF!</v>
      </c>
      <c r="F12" s="145" t="e">
        <f>100*(#REF!/#REF!-1)</f>
        <v>#REF!</v>
      </c>
      <c r="G12" s="145" t="e">
        <f>100*(#REF!/#REF!-1)</f>
        <v>#REF!</v>
      </c>
      <c r="H12" s="145" t="e">
        <f>100*(#REF!/#REF!-1)</f>
        <v>#REF!</v>
      </c>
      <c r="I12" s="145" t="e">
        <f>100*(#REF!/#REF!-1)</f>
        <v>#REF!</v>
      </c>
      <c r="J12" s="145" t="e">
        <f>100*(#REF!/#REF!-1)</f>
        <v>#REF!</v>
      </c>
      <c r="K12" s="145" t="e">
        <f>100*(#REF!/#REF!-1)</f>
        <v>#REF!</v>
      </c>
      <c r="L12" s="145" t="e">
        <f>100*(#REF!/#REF!-1)</f>
        <v>#REF!</v>
      </c>
      <c r="M12" s="145" t="e">
        <f>100*(#REF!/#REF!-1)</f>
        <v>#REF!</v>
      </c>
      <c r="N12" s="145" t="e">
        <f>100*(#REF!/#REF!-1)</f>
        <v>#REF!</v>
      </c>
      <c r="O12" s="145" t="e">
        <f>100*(#REF!/#REF!-1)</f>
        <v>#REF!</v>
      </c>
      <c r="P12" s="145" t="e">
        <f>100*(#REF!/#REF!-1)</f>
        <v>#REF!</v>
      </c>
      <c r="Q12" s="145" t="e">
        <f>100*(#REF!/#REF!-1)</f>
        <v>#REF!</v>
      </c>
      <c r="R12" s="145" t="e">
        <f>100*(#REF!/#REF!-1)</f>
        <v>#REF!</v>
      </c>
      <c r="S12" s="145" t="e">
        <f>100*(#REF!/#REF!-1)</f>
        <v>#REF!</v>
      </c>
      <c r="T12" s="145" t="e">
        <f>100*(#REF!/#REF!-1)</f>
        <v>#REF!</v>
      </c>
      <c r="U12" s="145" t="e">
        <f>100*(#REF!/#REF!-1)</f>
        <v>#REF!</v>
      </c>
      <c r="V12" s="145" t="e">
        <f>100*(#REF!/#REF!-1)</f>
        <v>#REF!</v>
      </c>
      <c r="W12" s="145" t="e">
        <f>100*(#REF!/#REF!-1)</f>
        <v>#REF!</v>
      </c>
      <c r="X12" s="145" t="e">
        <f>100*(#REF!/#REF!-1)</f>
        <v>#REF!</v>
      </c>
      <c r="Y12" s="145" t="e">
        <f>100*(#REF!/#REF!-1)</f>
        <v>#REF!</v>
      </c>
    </row>
    <row r="13" spans="1:25">
      <c r="A13" s="13">
        <v>2008</v>
      </c>
      <c r="B13" s="13">
        <v>1</v>
      </c>
      <c r="C13" s="145" t="e">
        <f>100*(#REF!/#REF!-1)</f>
        <v>#REF!</v>
      </c>
      <c r="D13" s="145" t="e">
        <f>100*(#REF!/#REF!-1)</f>
        <v>#REF!</v>
      </c>
      <c r="E13" s="145" t="e">
        <f>100*(#REF!/#REF!-1)</f>
        <v>#REF!</v>
      </c>
      <c r="F13" s="145" t="e">
        <f>100*(#REF!/#REF!-1)</f>
        <v>#REF!</v>
      </c>
      <c r="G13" s="145" t="e">
        <f>100*(#REF!/#REF!-1)</f>
        <v>#REF!</v>
      </c>
      <c r="H13" s="145" t="e">
        <f>100*(#REF!/#REF!-1)</f>
        <v>#REF!</v>
      </c>
      <c r="I13" s="145" t="e">
        <f>100*(#REF!/#REF!-1)</f>
        <v>#REF!</v>
      </c>
      <c r="J13" s="145" t="e">
        <f>100*(#REF!/#REF!-1)</f>
        <v>#REF!</v>
      </c>
      <c r="K13" s="145" t="e">
        <f>100*(#REF!/#REF!-1)</f>
        <v>#REF!</v>
      </c>
      <c r="L13" s="145" t="e">
        <f>100*(#REF!/#REF!-1)</f>
        <v>#REF!</v>
      </c>
      <c r="M13" s="145" t="e">
        <f>100*(#REF!/#REF!-1)</f>
        <v>#REF!</v>
      </c>
      <c r="N13" s="145" t="e">
        <f>100*(#REF!/#REF!-1)</f>
        <v>#REF!</v>
      </c>
      <c r="O13" s="145" t="e">
        <f>100*(#REF!/#REF!-1)</f>
        <v>#REF!</v>
      </c>
      <c r="P13" s="145" t="e">
        <f>100*(#REF!/#REF!-1)</f>
        <v>#REF!</v>
      </c>
      <c r="Q13" s="145" t="e">
        <f>100*(#REF!/#REF!-1)</f>
        <v>#REF!</v>
      </c>
      <c r="R13" s="145" t="e">
        <f>100*(#REF!/#REF!-1)</f>
        <v>#REF!</v>
      </c>
      <c r="S13" s="145" t="e">
        <f>100*(#REF!/#REF!-1)</f>
        <v>#REF!</v>
      </c>
      <c r="T13" s="145" t="e">
        <f>100*(#REF!/#REF!-1)</f>
        <v>#REF!</v>
      </c>
      <c r="U13" s="145" t="e">
        <f>100*(#REF!/#REF!-1)</f>
        <v>#REF!</v>
      </c>
      <c r="V13" s="145" t="e">
        <f>100*(#REF!/#REF!-1)</f>
        <v>#REF!</v>
      </c>
      <c r="W13" s="145" t="e">
        <f>100*(#REF!/#REF!-1)</f>
        <v>#REF!</v>
      </c>
      <c r="X13" s="145" t="e">
        <f>100*(#REF!/#REF!-1)</f>
        <v>#REF!</v>
      </c>
      <c r="Y13" s="145" t="e">
        <f>100*(#REF!/#REF!-1)</f>
        <v>#REF!</v>
      </c>
    </row>
    <row r="14" spans="1:25">
      <c r="B14" s="13">
        <v>2</v>
      </c>
      <c r="C14" s="145" t="e">
        <f>100*(#REF!/#REF!-1)</f>
        <v>#REF!</v>
      </c>
      <c r="D14" s="145" t="e">
        <f>100*(#REF!/#REF!-1)</f>
        <v>#REF!</v>
      </c>
      <c r="E14" s="145" t="e">
        <f>100*(#REF!/#REF!-1)</f>
        <v>#REF!</v>
      </c>
      <c r="F14" s="145" t="e">
        <f>100*(#REF!/#REF!-1)</f>
        <v>#REF!</v>
      </c>
      <c r="G14" s="145" t="e">
        <f>100*(#REF!/#REF!-1)</f>
        <v>#REF!</v>
      </c>
      <c r="H14" s="145" t="e">
        <f>100*(#REF!/#REF!-1)</f>
        <v>#REF!</v>
      </c>
      <c r="I14" s="145" t="e">
        <f>100*(#REF!/#REF!-1)</f>
        <v>#REF!</v>
      </c>
      <c r="J14" s="145" t="e">
        <f>100*(#REF!/#REF!-1)</f>
        <v>#REF!</v>
      </c>
      <c r="K14" s="145" t="e">
        <f>100*(#REF!/#REF!-1)</f>
        <v>#REF!</v>
      </c>
      <c r="L14" s="145" t="e">
        <f>100*(#REF!/#REF!-1)</f>
        <v>#REF!</v>
      </c>
      <c r="M14" s="145" t="e">
        <f>100*(#REF!/#REF!-1)</f>
        <v>#REF!</v>
      </c>
      <c r="N14" s="145" t="e">
        <f>100*(#REF!/#REF!-1)</f>
        <v>#REF!</v>
      </c>
      <c r="O14" s="145" t="e">
        <f>100*(#REF!/#REF!-1)</f>
        <v>#REF!</v>
      </c>
      <c r="P14" s="145" t="e">
        <f>100*(#REF!/#REF!-1)</f>
        <v>#REF!</v>
      </c>
      <c r="Q14" s="145" t="e">
        <f>100*(#REF!/#REF!-1)</f>
        <v>#REF!</v>
      </c>
      <c r="R14" s="145" t="e">
        <f>100*(#REF!/#REF!-1)</f>
        <v>#REF!</v>
      </c>
      <c r="S14" s="145" t="e">
        <f>100*(#REF!/#REF!-1)</f>
        <v>#REF!</v>
      </c>
      <c r="T14" s="145" t="e">
        <f>100*(#REF!/#REF!-1)</f>
        <v>#REF!</v>
      </c>
      <c r="U14" s="145" t="e">
        <f>100*(#REF!/#REF!-1)</f>
        <v>#REF!</v>
      </c>
      <c r="V14" s="145" t="e">
        <f>100*(#REF!/#REF!-1)</f>
        <v>#REF!</v>
      </c>
      <c r="W14" s="145" t="e">
        <f>100*(#REF!/#REF!-1)</f>
        <v>#REF!</v>
      </c>
      <c r="X14" s="145" t="e">
        <f>100*(#REF!/#REF!-1)</f>
        <v>#REF!</v>
      </c>
      <c r="Y14" s="145" t="e">
        <f>100*(#REF!/#REF!-1)</f>
        <v>#REF!</v>
      </c>
    </row>
    <row r="15" spans="1:25">
      <c r="B15" s="13">
        <v>3</v>
      </c>
      <c r="C15" s="145" t="e">
        <f>100*(#REF!/#REF!-1)</f>
        <v>#REF!</v>
      </c>
      <c r="D15" s="145" t="e">
        <f>100*(#REF!/#REF!-1)</f>
        <v>#REF!</v>
      </c>
      <c r="E15" s="145" t="e">
        <f>100*(#REF!/#REF!-1)</f>
        <v>#REF!</v>
      </c>
      <c r="F15" s="145" t="e">
        <f>100*(#REF!/#REF!-1)</f>
        <v>#REF!</v>
      </c>
      <c r="G15" s="145" t="e">
        <f>100*(#REF!/#REF!-1)</f>
        <v>#REF!</v>
      </c>
      <c r="H15" s="145" t="e">
        <f>100*(#REF!/#REF!-1)</f>
        <v>#REF!</v>
      </c>
      <c r="I15" s="145" t="e">
        <f>100*(#REF!/#REF!-1)</f>
        <v>#REF!</v>
      </c>
      <c r="J15" s="145" t="e">
        <f>100*(#REF!/#REF!-1)</f>
        <v>#REF!</v>
      </c>
      <c r="K15" s="145" t="e">
        <f>100*(#REF!/#REF!-1)</f>
        <v>#REF!</v>
      </c>
      <c r="L15" s="145" t="e">
        <f>100*(#REF!/#REF!-1)</f>
        <v>#REF!</v>
      </c>
      <c r="M15" s="145" t="e">
        <f>100*(#REF!/#REF!-1)</f>
        <v>#REF!</v>
      </c>
      <c r="N15" s="145" t="e">
        <f>100*(#REF!/#REF!-1)</f>
        <v>#REF!</v>
      </c>
      <c r="O15" s="145" t="e">
        <f>100*(#REF!/#REF!-1)</f>
        <v>#REF!</v>
      </c>
      <c r="P15" s="145" t="e">
        <f>100*(#REF!/#REF!-1)</f>
        <v>#REF!</v>
      </c>
      <c r="Q15" s="145" t="e">
        <f>100*(#REF!/#REF!-1)</f>
        <v>#REF!</v>
      </c>
      <c r="R15" s="145" t="e">
        <f>100*(#REF!/#REF!-1)</f>
        <v>#REF!</v>
      </c>
      <c r="S15" s="145" t="e">
        <f>100*(#REF!/#REF!-1)</f>
        <v>#REF!</v>
      </c>
      <c r="T15" s="145" t="e">
        <f>100*(#REF!/#REF!-1)</f>
        <v>#REF!</v>
      </c>
      <c r="U15" s="145" t="e">
        <f>100*(#REF!/#REF!-1)</f>
        <v>#REF!</v>
      </c>
      <c r="V15" s="145" t="e">
        <f>100*(#REF!/#REF!-1)</f>
        <v>#REF!</v>
      </c>
      <c r="W15" s="145" t="e">
        <f>100*(#REF!/#REF!-1)</f>
        <v>#REF!</v>
      </c>
      <c r="X15" s="145" t="e">
        <f>100*(#REF!/#REF!-1)</f>
        <v>#REF!</v>
      </c>
      <c r="Y15" s="145" t="e">
        <f>100*(#REF!/#REF!-1)</f>
        <v>#REF!</v>
      </c>
    </row>
    <row r="16" spans="1:25">
      <c r="B16" s="13">
        <v>4</v>
      </c>
      <c r="C16" s="145" t="e">
        <f>100*(#REF!/#REF!-1)</f>
        <v>#REF!</v>
      </c>
      <c r="D16" s="145" t="e">
        <f>100*(#REF!/#REF!-1)</f>
        <v>#REF!</v>
      </c>
      <c r="E16" s="145" t="e">
        <f>100*(#REF!/#REF!-1)</f>
        <v>#REF!</v>
      </c>
      <c r="F16" s="145" t="e">
        <f>100*(#REF!/#REF!-1)</f>
        <v>#REF!</v>
      </c>
      <c r="G16" s="145" t="e">
        <f>100*(#REF!/#REF!-1)</f>
        <v>#REF!</v>
      </c>
      <c r="H16" s="145" t="e">
        <f>100*(#REF!/#REF!-1)</f>
        <v>#REF!</v>
      </c>
      <c r="I16" s="145" t="e">
        <f>100*(#REF!/#REF!-1)</f>
        <v>#REF!</v>
      </c>
      <c r="J16" s="145" t="e">
        <f>100*(#REF!/#REF!-1)</f>
        <v>#REF!</v>
      </c>
      <c r="K16" s="145" t="e">
        <f>100*(#REF!/#REF!-1)</f>
        <v>#REF!</v>
      </c>
      <c r="L16" s="145" t="e">
        <f>100*(#REF!/#REF!-1)</f>
        <v>#REF!</v>
      </c>
      <c r="M16" s="145" t="e">
        <f>100*(#REF!/#REF!-1)</f>
        <v>#REF!</v>
      </c>
      <c r="N16" s="145" t="e">
        <f>100*(#REF!/#REF!-1)</f>
        <v>#REF!</v>
      </c>
      <c r="O16" s="145" t="e">
        <f>100*(#REF!/#REF!-1)</f>
        <v>#REF!</v>
      </c>
      <c r="P16" s="145" t="e">
        <f>100*(#REF!/#REF!-1)</f>
        <v>#REF!</v>
      </c>
      <c r="Q16" s="145" t="e">
        <f>100*(#REF!/#REF!-1)</f>
        <v>#REF!</v>
      </c>
      <c r="R16" s="145" t="e">
        <f>100*(#REF!/#REF!-1)</f>
        <v>#REF!</v>
      </c>
      <c r="S16" s="145" t="e">
        <f>100*(#REF!/#REF!-1)</f>
        <v>#REF!</v>
      </c>
      <c r="T16" s="145" t="e">
        <f>100*(#REF!/#REF!-1)</f>
        <v>#REF!</v>
      </c>
      <c r="U16" s="145" t="e">
        <f>100*(#REF!/#REF!-1)</f>
        <v>#REF!</v>
      </c>
      <c r="V16" s="145" t="e">
        <f>100*(#REF!/#REF!-1)</f>
        <v>#REF!</v>
      </c>
      <c r="W16" s="145" t="e">
        <f>100*(#REF!/#REF!-1)</f>
        <v>#REF!</v>
      </c>
      <c r="X16" s="145" t="e">
        <f>100*(#REF!/#REF!-1)</f>
        <v>#REF!</v>
      </c>
      <c r="Y16" s="145" t="e">
        <f>100*(#REF!/#REF!-1)</f>
        <v>#REF!</v>
      </c>
    </row>
    <row r="17" spans="1:25">
      <c r="A17" s="13">
        <v>2009</v>
      </c>
      <c r="B17" s="13">
        <v>1</v>
      </c>
      <c r="C17" s="145" t="e">
        <f>100*(#REF!/#REF!-1)</f>
        <v>#REF!</v>
      </c>
      <c r="D17" s="145" t="e">
        <f>100*(#REF!/#REF!-1)</f>
        <v>#REF!</v>
      </c>
      <c r="E17" s="145" t="e">
        <f>100*(#REF!/#REF!-1)</f>
        <v>#REF!</v>
      </c>
      <c r="F17" s="145" t="e">
        <f>100*(#REF!/#REF!-1)</f>
        <v>#REF!</v>
      </c>
      <c r="G17" s="145" t="e">
        <f>100*(#REF!/#REF!-1)</f>
        <v>#REF!</v>
      </c>
      <c r="H17" s="145" t="e">
        <f>100*(#REF!/#REF!-1)</f>
        <v>#REF!</v>
      </c>
      <c r="I17" s="145" t="e">
        <f>100*(#REF!/#REF!-1)</f>
        <v>#REF!</v>
      </c>
      <c r="J17" s="145" t="e">
        <f>100*(#REF!/#REF!-1)</f>
        <v>#REF!</v>
      </c>
      <c r="K17" s="145" t="e">
        <f>100*(#REF!/#REF!-1)</f>
        <v>#REF!</v>
      </c>
      <c r="L17" s="145" t="e">
        <f>100*(#REF!/#REF!-1)</f>
        <v>#REF!</v>
      </c>
      <c r="M17" s="145" t="e">
        <f>100*(#REF!/#REF!-1)</f>
        <v>#REF!</v>
      </c>
      <c r="N17" s="145" t="e">
        <f>100*(#REF!/#REF!-1)</f>
        <v>#REF!</v>
      </c>
      <c r="O17" s="145" t="e">
        <f>100*(#REF!/#REF!-1)</f>
        <v>#REF!</v>
      </c>
      <c r="P17" s="145" t="e">
        <f>100*(#REF!/#REF!-1)</f>
        <v>#REF!</v>
      </c>
      <c r="Q17" s="145" t="e">
        <f>100*(#REF!/#REF!-1)</f>
        <v>#REF!</v>
      </c>
      <c r="R17" s="145" t="e">
        <f>100*(#REF!/#REF!-1)</f>
        <v>#REF!</v>
      </c>
      <c r="S17" s="145" t="e">
        <f>100*(#REF!/#REF!-1)</f>
        <v>#REF!</v>
      </c>
      <c r="T17" s="145" t="e">
        <f>100*(#REF!/#REF!-1)</f>
        <v>#REF!</v>
      </c>
      <c r="U17" s="145" t="e">
        <f>100*(#REF!/#REF!-1)</f>
        <v>#REF!</v>
      </c>
      <c r="V17" s="145" t="e">
        <f>100*(#REF!/#REF!-1)</f>
        <v>#REF!</v>
      </c>
      <c r="W17" s="145" t="e">
        <f>100*(#REF!/#REF!-1)</f>
        <v>#REF!</v>
      </c>
      <c r="X17" s="145" t="e">
        <f>100*(#REF!/#REF!-1)</f>
        <v>#REF!</v>
      </c>
      <c r="Y17" s="145" t="e">
        <f>100*(#REF!/#REF!-1)</f>
        <v>#REF!</v>
      </c>
    </row>
    <row r="18" spans="1:25">
      <c r="B18" s="13">
        <v>2</v>
      </c>
      <c r="C18" s="145" t="e">
        <f>100*(#REF!/#REF!-1)</f>
        <v>#REF!</v>
      </c>
      <c r="D18" s="145" t="e">
        <f>100*(#REF!/#REF!-1)</f>
        <v>#REF!</v>
      </c>
      <c r="E18" s="145" t="e">
        <f>100*(#REF!/#REF!-1)</f>
        <v>#REF!</v>
      </c>
      <c r="F18" s="145" t="e">
        <f>100*(#REF!/#REF!-1)</f>
        <v>#REF!</v>
      </c>
      <c r="G18" s="145" t="e">
        <f>100*(#REF!/#REF!-1)</f>
        <v>#REF!</v>
      </c>
      <c r="H18" s="145" t="e">
        <f>100*(#REF!/#REF!-1)</f>
        <v>#REF!</v>
      </c>
      <c r="I18" s="145" t="e">
        <f>100*(#REF!/#REF!-1)</f>
        <v>#REF!</v>
      </c>
      <c r="J18" s="145" t="e">
        <f>100*(#REF!/#REF!-1)</f>
        <v>#REF!</v>
      </c>
      <c r="K18" s="145" t="e">
        <f>100*(#REF!/#REF!-1)</f>
        <v>#REF!</v>
      </c>
      <c r="L18" s="145" t="e">
        <f>100*(#REF!/#REF!-1)</f>
        <v>#REF!</v>
      </c>
      <c r="M18" s="145" t="e">
        <f>100*(#REF!/#REF!-1)</f>
        <v>#REF!</v>
      </c>
      <c r="N18" s="145" t="e">
        <f>100*(#REF!/#REF!-1)</f>
        <v>#REF!</v>
      </c>
      <c r="O18" s="145" t="e">
        <f>100*(#REF!/#REF!-1)</f>
        <v>#REF!</v>
      </c>
      <c r="P18" s="145" t="e">
        <f>100*(#REF!/#REF!-1)</f>
        <v>#REF!</v>
      </c>
      <c r="Q18" s="145" t="e">
        <f>100*(#REF!/#REF!-1)</f>
        <v>#REF!</v>
      </c>
      <c r="R18" s="145" t="e">
        <f>100*(#REF!/#REF!-1)</f>
        <v>#REF!</v>
      </c>
      <c r="S18" s="145" t="e">
        <f>100*(#REF!/#REF!-1)</f>
        <v>#REF!</v>
      </c>
      <c r="T18" s="145" t="e">
        <f>100*(#REF!/#REF!-1)</f>
        <v>#REF!</v>
      </c>
      <c r="U18" s="145" t="e">
        <f>100*(#REF!/#REF!-1)</f>
        <v>#REF!</v>
      </c>
      <c r="V18" s="145" t="e">
        <f>100*(#REF!/#REF!-1)</f>
        <v>#REF!</v>
      </c>
      <c r="W18" s="145" t="e">
        <f>100*(#REF!/#REF!-1)</f>
        <v>#REF!</v>
      </c>
      <c r="X18" s="145" t="e">
        <f>100*(#REF!/#REF!-1)</f>
        <v>#REF!</v>
      </c>
      <c r="Y18" s="145" t="e">
        <f>100*(#REF!/#REF!-1)</f>
        <v>#REF!</v>
      </c>
    </row>
    <row r="19" spans="1:25">
      <c r="B19" s="13">
        <v>3</v>
      </c>
      <c r="C19" s="145" t="e">
        <f>100*(#REF!/#REF!-1)</f>
        <v>#REF!</v>
      </c>
      <c r="D19" s="145" t="e">
        <f>100*(#REF!/#REF!-1)</f>
        <v>#REF!</v>
      </c>
      <c r="E19" s="145" t="e">
        <f>100*(#REF!/#REF!-1)</f>
        <v>#REF!</v>
      </c>
      <c r="F19" s="145" t="e">
        <f>100*(#REF!/#REF!-1)</f>
        <v>#REF!</v>
      </c>
      <c r="G19" s="145" t="e">
        <f>100*(#REF!/#REF!-1)</f>
        <v>#REF!</v>
      </c>
      <c r="H19" s="145" t="e">
        <f>100*(#REF!/#REF!-1)</f>
        <v>#REF!</v>
      </c>
      <c r="I19" s="145" t="e">
        <f>100*(#REF!/#REF!-1)</f>
        <v>#REF!</v>
      </c>
      <c r="J19" s="145" t="e">
        <f>100*(#REF!/#REF!-1)</f>
        <v>#REF!</v>
      </c>
      <c r="K19" s="145" t="e">
        <f>100*(#REF!/#REF!-1)</f>
        <v>#REF!</v>
      </c>
      <c r="L19" s="145" t="e">
        <f>100*(#REF!/#REF!-1)</f>
        <v>#REF!</v>
      </c>
      <c r="M19" s="145" t="e">
        <f>100*(#REF!/#REF!-1)</f>
        <v>#REF!</v>
      </c>
      <c r="N19" s="145" t="e">
        <f>100*(#REF!/#REF!-1)</f>
        <v>#REF!</v>
      </c>
      <c r="O19" s="145" t="e">
        <f>100*(#REF!/#REF!-1)</f>
        <v>#REF!</v>
      </c>
      <c r="P19" s="145" t="e">
        <f>100*(#REF!/#REF!-1)</f>
        <v>#REF!</v>
      </c>
      <c r="Q19" s="145" t="e">
        <f>100*(#REF!/#REF!-1)</f>
        <v>#REF!</v>
      </c>
      <c r="R19" s="145" t="e">
        <f>100*(#REF!/#REF!-1)</f>
        <v>#REF!</v>
      </c>
      <c r="S19" s="145" t="e">
        <f>100*(#REF!/#REF!-1)</f>
        <v>#REF!</v>
      </c>
      <c r="T19" s="145" t="e">
        <f>100*(#REF!/#REF!-1)</f>
        <v>#REF!</v>
      </c>
      <c r="U19" s="145" t="e">
        <f>100*(#REF!/#REF!-1)</f>
        <v>#REF!</v>
      </c>
      <c r="V19" s="145" t="e">
        <f>100*(#REF!/#REF!-1)</f>
        <v>#REF!</v>
      </c>
      <c r="W19" s="145" t="e">
        <f>100*(#REF!/#REF!-1)</f>
        <v>#REF!</v>
      </c>
      <c r="X19" s="145" t="e">
        <f>100*(#REF!/#REF!-1)</f>
        <v>#REF!</v>
      </c>
      <c r="Y19" s="145" t="e">
        <f>100*(#REF!/#REF!-1)</f>
        <v>#REF!</v>
      </c>
    </row>
    <row r="20" spans="1:25">
      <c r="B20" s="13">
        <v>4</v>
      </c>
      <c r="C20" s="145" t="e">
        <f>100*(#REF!/#REF!-1)</f>
        <v>#REF!</v>
      </c>
      <c r="D20" s="145" t="e">
        <f>100*(#REF!/#REF!-1)</f>
        <v>#REF!</v>
      </c>
      <c r="E20" s="145" t="e">
        <f>100*(#REF!/#REF!-1)</f>
        <v>#REF!</v>
      </c>
      <c r="F20" s="145" t="e">
        <f>100*(#REF!/#REF!-1)</f>
        <v>#REF!</v>
      </c>
      <c r="G20" s="145" t="e">
        <f>100*(#REF!/#REF!-1)</f>
        <v>#REF!</v>
      </c>
      <c r="H20" s="145" t="e">
        <f>100*(#REF!/#REF!-1)</f>
        <v>#REF!</v>
      </c>
      <c r="I20" s="145" t="e">
        <f>100*(#REF!/#REF!-1)</f>
        <v>#REF!</v>
      </c>
      <c r="J20" s="145" t="e">
        <f>100*(#REF!/#REF!-1)</f>
        <v>#REF!</v>
      </c>
      <c r="K20" s="145" t="e">
        <f>100*(#REF!/#REF!-1)</f>
        <v>#REF!</v>
      </c>
      <c r="L20" s="145" t="e">
        <f>100*(#REF!/#REF!-1)</f>
        <v>#REF!</v>
      </c>
      <c r="M20" s="145" t="e">
        <f>100*(#REF!/#REF!-1)</f>
        <v>#REF!</v>
      </c>
      <c r="N20" s="145" t="e">
        <f>100*(#REF!/#REF!-1)</f>
        <v>#REF!</v>
      </c>
      <c r="O20" s="145" t="e">
        <f>100*(#REF!/#REF!-1)</f>
        <v>#REF!</v>
      </c>
      <c r="P20" s="145" t="e">
        <f>100*(#REF!/#REF!-1)</f>
        <v>#REF!</v>
      </c>
      <c r="Q20" s="145" t="e">
        <f>100*(#REF!/#REF!-1)</f>
        <v>#REF!</v>
      </c>
      <c r="R20" s="145" t="e">
        <f>100*(#REF!/#REF!-1)</f>
        <v>#REF!</v>
      </c>
      <c r="S20" s="145" t="e">
        <f>100*(#REF!/#REF!-1)</f>
        <v>#REF!</v>
      </c>
      <c r="T20" s="145" t="e">
        <f>100*(#REF!/#REF!-1)</f>
        <v>#REF!</v>
      </c>
      <c r="U20" s="145" t="e">
        <f>100*(#REF!/#REF!-1)</f>
        <v>#REF!</v>
      </c>
      <c r="V20" s="145" t="e">
        <f>100*(#REF!/#REF!-1)</f>
        <v>#REF!</v>
      </c>
      <c r="W20" s="145" t="e">
        <f>100*(#REF!/#REF!-1)</f>
        <v>#REF!</v>
      </c>
      <c r="X20" s="145" t="e">
        <f>100*(#REF!/#REF!-1)</f>
        <v>#REF!</v>
      </c>
      <c r="Y20" s="145" t="e">
        <f>100*(#REF!/#REF!-1)</f>
        <v>#REF!</v>
      </c>
    </row>
    <row r="21" spans="1:25">
      <c r="A21" s="13">
        <v>2010</v>
      </c>
      <c r="B21" s="13">
        <v>1</v>
      </c>
      <c r="C21" s="145" t="e">
        <f>100*(#REF!/#REF!-1)</f>
        <v>#REF!</v>
      </c>
      <c r="D21" s="145" t="e">
        <f>100*(#REF!/#REF!-1)</f>
        <v>#REF!</v>
      </c>
      <c r="E21" s="145" t="e">
        <f>100*(#REF!/#REF!-1)</f>
        <v>#REF!</v>
      </c>
      <c r="F21" s="145" t="e">
        <f>100*(#REF!/#REF!-1)</f>
        <v>#REF!</v>
      </c>
      <c r="G21" s="145" t="e">
        <f>100*(#REF!/#REF!-1)</f>
        <v>#REF!</v>
      </c>
      <c r="H21" s="145" t="e">
        <f>100*(#REF!/#REF!-1)</f>
        <v>#REF!</v>
      </c>
      <c r="I21" s="145" t="e">
        <f>100*(#REF!/#REF!-1)</f>
        <v>#REF!</v>
      </c>
      <c r="J21" s="145" t="e">
        <f>100*(#REF!/#REF!-1)</f>
        <v>#REF!</v>
      </c>
      <c r="K21" s="145" t="e">
        <f>100*(#REF!/#REF!-1)</f>
        <v>#REF!</v>
      </c>
      <c r="L21" s="145" t="e">
        <f>100*(#REF!/#REF!-1)</f>
        <v>#REF!</v>
      </c>
      <c r="M21" s="145" t="e">
        <f>100*(#REF!/#REF!-1)</f>
        <v>#REF!</v>
      </c>
      <c r="N21" s="145" t="e">
        <f>100*(#REF!/#REF!-1)</f>
        <v>#REF!</v>
      </c>
      <c r="O21" s="145" t="e">
        <f>100*(#REF!/#REF!-1)</f>
        <v>#REF!</v>
      </c>
      <c r="P21" s="145" t="e">
        <f>100*(#REF!/#REF!-1)</f>
        <v>#REF!</v>
      </c>
      <c r="Q21" s="145" t="e">
        <f>100*(#REF!/#REF!-1)</f>
        <v>#REF!</v>
      </c>
      <c r="R21" s="145" t="e">
        <f>100*(#REF!/#REF!-1)</f>
        <v>#REF!</v>
      </c>
      <c r="S21" s="145" t="e">
        <f>100*(#REF!/#REF!-1)</f>
        <v>#REF!</v>
      </c>
      <c r="T21" s="145" t="e">
        <f>100*(#REF!/#REF!-1)</f>
        <v>#REF!</v>
      </c>
      <c r="U21" s="145" t="e">
        <f>100*(#REF!/#REF!-1)</f>
        <v>#REF!</v>
      </c>
      <c r="V21" s="145" t="e">
        <f>100*(#REF!/#REF!-1)</f>
        <v>#REF!</v>
      </c>
      <c r="W21" s="145" t="e">
        <f>100*(#REF!/#REF!-1)</f>
        <v>#REF!</v>
      </c>
      <c r="X21" s="145" t="e">
        <f>100*(#REF!/#REF!-1)</f>
        <v>#REF!</v>
      </c>
      <c r="Y21" s="145" t="e">
        <f>100*(#REF!/#REF!-1)</f>
        <v>#REF!</v>
      </c>
    </row>
    <row r="22" spans="1:25">
      <c r="B22" s="13">
        <v>2</v>
      </c>
      <c r="C22" s="145" t="e">
        <f>100*(#REF!/#REF!-1)</f>
        <v>#REF!</v>
      </c>
      <c r="D22" s="145" t="e">
        <f>100*(#REF!/#REF!-1)</f>
        <v>#REF!</v>
      </c>
      <c r="E22" s="145" t="e">
        <f>100*(#REF!/#REF!-1)</f>
        <v>#REF!</v>
      </c>
      <c r="F22" s="145" t="e">
        <f>100*(#REF!/#REF!-1)</f>
        <v>#REF!</v>
      </c>
      <c r="G22" s="145" t="e">
        <f>100*(#REF!/#REF!-1)</f>
        <v>#REF!</v>
      </c>
      <c r="H22" s="145" t="e">
        <f>100*(#REF!/#REF!-1)</f>
        <v>#REF!</v>
      </c>
      <c r="I22" s="145" t="e">
        <f>100*(#REF!/#REF!-1)</f>
        <v>#REF!</v>
      </c>
      <c r="J22" s="145" t="e">
        <f>100*(#REF!/#REF!-1)</f>
        <v>#REF!</v>
      </c>
      <c r="K22" s="145" t="e">
        <f>100*(#REF!/#REF!-1)</f>
        <v>#REF!</v>
      </c>
      <c r="L22" s="145" t="e">
        <f>100*(#REF!/#REF!-1)</f>
        <v>#REF!</v>
      </c>
      <c r="M22" s="145" t="e">
        <f>100*(#REF!/#REF!-1)</f>
        <v>#REF!</v>
      </c>
      <c r="N22" s="145" t="e">
        <f>100*(#REF!/#REF!-1)</f>
        <v>#REF!</v>
      </c>
      <c r="O22" s="145" t="e">
        <f>100*(#REF!/#REF!-1)</f>
        <v>#REF!</v>
      </c>
      <c r="P22" s="145" t="e">
        <f>100*(#REF!/#REF!-1)</f>
        <v>#REF!</v>
      </c>
      <c r="Q22" s="145" t="e">
        <f>100*(#REF!/#REF!-1)</f>
        <v>#REF!</v>
      </c>
      <c r="R22" s="145" t="e">
        <f>100*(#REF!/#REF!-1)</f>
        <v>#REF!</v>
      </c>
      <c r="S22" s="145" t="e">
        <f>100*(#REF!/#REF!-1)</f>
        <v>#REF!</v>
      </c>
      <c r="T22" s="145" t="e">
        <f>100*(#REF!/#REF!-1)</f>
        <v>#REF!</v>
      </c>
      <c r="U22" s="145" t="e">
        <f>100*(#REF!/#REF!-1)</f>
        <v>#REF!</v>
      </c>
      <c r="V22" s="145" t="e">
        <f>100*(#REF!/#REF!-1)</f>
        <v>#REF!</v>
      </c>
      <c r="W22" s="145" t="e">
        <f>100*(#REF!/#REF!-1)</f>
        <v>#REF!</v>
      </c>
      <c r="X22" s="145" t="e">
        <f>100*(#REF!/#REF!-1)</f>
        <v>#REF!</v>
      </c>
      <c r="Y22" s="145" t="e">
        <f>100*(#REF!/#REF!-1)</f>
        <v>#REF!</v>
      </c>
    </row>
    <row r="23" spans="1:25">
      <c r="B23" s="13">
        <v>3</v>
      </c>
      <c r="C23" s="145" t="e">
        <f>100*(#REF!/#REF!-1)</f>
        <v>#REF!</v>
      </c>
      <c r="D23" s="145" t="e">
        <f>100*(#REF!/#REF!-1)</f>
        <v>#REF!</v>
      </c>
      <c r="E23" s="145" t="e">
        <f>100*(#REF!/#REF!-1)</f>
        <v>#REF!</v>
      </c>
      <c r="F23" s="145" t="e">
        <f>100*(#REF!/#REF!-1)</f>
        <v>#REF!</v>
      </c>
      <c r="G23" s="145" t="e">
        <f>100*(#REF!/#REF!-1)</f>
        <v>#REF!</v>
      </c>
      <c r="H23" s="145" t="e">
        <f>100*(#REF!/#REF!-1)</f>
        <v>#REF!</v>
      </c>
      <c r="I23" s="145" t="e">
        <f>100*(#REF!/#REF!-1)</f>
        <v>#REF!</v>
      </c>
      <c r="J23" s="145" t="e">
        <f>100*(#REF!/#REF!-1)</f>
        <v>#REF!</v>
      </c>
      <c r="K23" s="145" t="e">
        <f>100*(#REF!/#REF!-1)</f>
        <v>#REF!</v>
      </c>
      <c r="L23" s="145" t="e">
        <f>100*(#REF!/#REF!-1)</f>
        <v>#REF!</v>
      </c>
      <c r="M23" s="145" t="e">
        <f>100*(#REF!/#REF!-1)</f>
        <v>#REF!</v>
      </c>
      <c r="N23" s="145" t="e">
        <f>100*(#REF!/#REF!-1)</f>
        <v>#REF!</v>
      </c>
      <c r="O23" s="145" t="e">
        <f>100*(#REF!/#REF!-1)</f>
        <v>#REF!</v>
      </c>
      <c r="P23" s="145" t="e">
        <f>100*(#REF!/#REF!-1)</f>
        <v>#REF!</v>
      </c>
      <c r="Q23" s="145" t="e">
        <f>100*(#REF!/#REF!-1)</f>
        <v>#REF!</v>
      </c>
      <c r="R23" s="145" t="e">
        <f>100*(#REF!/#REF!-1)</f>
        <v>#REF!</v>
      </c>
      <c r="S23" s="145" t="e">
        <f>100*(#REF!/#REF!-1)</f>
        <v>#REF!</v>
      </c>
      <c r="T23" s="145" t="e">
        <f>100*(#REF!/#REF!-1)</f>
        <v>#REF!</v>
      </c>
      <c r="U23" s="145" t="e">
        <f>100*(#REF!/#REF!-1)</f>
        <v>#REF!</v>
      </c>
      <c r="V23" s="145" t="e">
        <f>100*(#REF!/#REF!-1)</f>
        <v>#REF!</v>
      </c>
      <c r="W23" s="145" t="e">
        <f>100*(#REF!/#REF!-1)</f>
        <v>#REF!</v>
      </c>
      <c r="X23" s="145" t="e">
        <f>100*(#REF!/#REF!-1)</f>
        <v>#REF!</v>
      </c>
      <c r="Y23" s="145" t="e">
        <f>100*(#REF!/#REF!-1)</f>
        <v>#REF!</v>
      </c>
    </row>
    <row r="24" spans="1:25">
      <c r="B24" s="13">
        <v>4</v>
      </c>
      <c r="C24" s="145" t="e">
        <f>100*(#REF!/#REF!-1)</f>
        <v>#REF!</v>
      </c>
      <c r="D24" s="145" t="e">
        <f>100*(#REF!/#REF!-1)</f>
        <v>#REF!</v>
      </c>
      <c r="E24" s="145" t="e">
        <f>100*(#REF!/#REF!-1)</f>
        <v>#REF!</v>
      </c>
      <c r="F24" s="145" t="e">
        <f>100*(#REF!/#REF!-1)</f>
        <v>#REF!</v>
      </c>
      <c r="G24" s="145" t="e">
        <f>100*(#REF!/#REF!-1)</f>
        <v>#REF!</v>
      </c>
      <c r="H24" s="145" t="e">
        <f>100*(#REF!/#REF!-1)</f>
        <v>#REF!</v>
      </c>
      <c r="I24" s="145" t="e">
        <f>100*(#REF!/#REF!-1)</f>
        <v>#REF!</v>
      </c>
      <c r="J24" s="145" t="e">
        <f>100*(#REF!/#REF!-1)</f>
        <v>#REF!</v>
      </c>
      <c r="K24" s="145" t="e">
        <f>100*(#REF!/#REF!-1)</f>
        <v>#REF!</v>
      </c>
      <c r="L24" s="145" t="e">
        <f>100*(#REF!/#REF!-1)</f>
        <v>#REF!</v>
      </c>
      <c r="M24" s="145" t="e">
        <f>100*(#REF!/#REF!-1)</f>
        <v>#REF!</v>
      </c>
      <c r="N24" s="145" t="e">
        <f>100*(#REF!/#REF!-1)</f>
        <v>#REF!</v>
      </c>
      <c r="O24" s="145" t="e">
        <f>100*(#REF!/#REF!-1)</f>
        <v>#REF!</v>
      </c>
      <c r="P24" s="145" t="e">
        <f>100*(#REF!/#REF!-1)</f>
        <v>#REF!</v>
      </c>
      <c r="Q24" s="145" t="e">
        <f>100*(#REF!/#REF!-1)</f>
        <v>#REF!</v>
      </c>
      <c r="R24" s="145" t="e">
        <f>100*(#REF!/#REF!-1)</f>
        <v>#REF!</v>
      </c>
      <c r="S24" s="145" t="e">
        <f>100*(#REF!/#REF!-1)</f>
        <v>#REF!</v>
      </c>
      <c r="T24" s="145" t="e">
        <f>100*(#REF!/#REF!-1)</f>
        <v>#REF!</v>
      </c>
      <c r="U24" s="145" t="e">
        <f>100*(#REF!/#REF!-1)</f>
        <v>#REF!</v>
      </c>
      <c r="V24" s="145" t="e">
        <f>100*(#REF!/#REF!-1)</f>
        <v>#REF!</v>
      </c>
      <c r="W24" s="145" t="e">
        <f>100*(#REF!/#REF!-1)</f>
        <v>#REF!</v>
      </c>
      <c r="X24" s="145" t="e">
        <f>100*(#REF!/#REF!-1)</f>
        <v>#REF!</v>
      </c>
      <c r="Y24" s="145" t="e">
        <f>100*(#REF!/#REF!-1)</f>
        <v>#REF!</v>
      </c>
    </row>
    <row r="25" spans="1:25">
      <c r="A25" s="13">
        <v>2011</v>
      </c>
      <c r="B25" s="13">
        <v>1</v>
      </c>
      <c r="C25" s="145" t="e">
        <f>100*(#REF!/#REF!-1)</f>
        <v>#REF!</v>
      </c>
      <c r="D25" s="145" t="e">
        <f>100*(#REF!/#REF!-1)</f>
        <v>#REF!</v>
      </c>
      <c r="E25" s="145" t="e">
        <f>100*(#REF!/#REF!-1)</f>
        <v>#REF!</v>
      </c>
      <c r="F25" s="145" t="e">
        <f>100*(#REF!/#REF!-1)</f>
        <v>#REF!</v>
      </c>
      <c r="G25" s="145" t="e">
        <f>100*(#REF!/#REF!-1)</f>
        <v>#REF!</v>
      </c>
      <c r="H25" s="145" t="e">
        <f>100*(#REF!/#REF!-1)</f>
        <v>#REF!</v>
      </c>
      <c r="I25" s="145" t="e">
        <f>100*(#REF!/#REF!-1)</f>
        <v>#REF!</v>
      </c>
      <c r="J25" s="145" t="e">
        <f>100*(#REF!/#REF!-1)</f>
        <v>#REF!</v>
      </c>
      <c r="K25" s="145" t="e">
        <f>100*(#REF!/#REF!-1)</f>
        <v>#REF!</v>
      </c>
      <c r="L25" s="145" t="e">
        <f>100*(#REF!/#REF!-1)</f>
        <v>#REF!</v>
      </c>
      <c r="M25" s="145" t="e">
        <f>100*(#REF!/#REF!-1)</f>
        <v>#REF!</v>
      </c>
      <c r="N25" s="145" t="e">
        <f>100*(#REF!/#REF!-1)</f>
        <v>#REF!</v>
      </c>
      <c r="O25" s="145" t="e">
        <f>100*(#REF!/#REF!-1)</f>
        <v>#REF!</v>
      </c>
      <c r="P25" s="145" t="e">
        <f>100*(#REF!/#REF!-1)</f>
        <v>#REF!</v>
      </c>
      <c r="Q25" s="145" t="e">
        <f>100*(#REF!/#REF!-1)</f>
        <v>#REF!</v>
      </c>
      <c r="R25" s="145" t="e">
        <f>100*(#REF!/#REF!-1)</f>
        <v>#REF!</v>
      </c>
      <c r="S25" s="145" t="e">
        <f>100*(#REF!/#REF!-1)</f>
        <v>#REF!</v>
      </c>
      <c r="T25" s="145" t="e">
        <f>100*(#REF!/#REF!-1)</f>
        <v>#REF!</v>
      </c>
      <c r="U25" s="145" t="e">
        <f>100*(#REF!/#REF!-1)</f>
        <v>#REF!</v>
      </c>
      <c r="V25" s="145" t="e">
        <f>100*(#REF!/#REF!-1)</f>
        <v>#REF!</v>
      </c>
      <c r="W25" s="145" t="e">
        <f>100*(#REF!/#REF!-1)</f>
        <v>#REF!</v>
      </c>
      <c r="X25" s="145" t="e">
        <f>100*(#REF!/#REF!-1)</f>
        <v>#REF!</v>
      </c>
      <c r="Y25" s="145" t="e">
        <f>100*(#REF!/#REF!-1)</f>
        <v>#REF!</v>
      </c>
    </row>
    <row r="26" spans="1:25">
      <c r="B26" s="13">
        <v>2</v>
      </c>
      <c r="C26" s="145" t="e">
        <f>100*(#REF!/#REF!-1)</f>
        <v>#REF!</v>
      </c>
      <c r="D26" s="145" t="e">
        <f>100*(#REF!/#REF!-1)</f>
        <v>#REF!</v>
      </c>
      <c r="E26" s="145" t="e">
        <f>100*(#REF!/#REF!-1)</f>
        <v>#REF!</v>
      </c>
      <c r="F26" s="145" t="e">
        <f>100*(#REF!/#REF!-1)</f>
        <v>#REF!</v>
      </c>
      <c r="G26" s="145" t="e">
        <f>100*(#REF!/#REF!-1)</f>
        <v>#REF!</v>
      </c>
      <c r="H26" s="145" t="e">
        <f>100*(#REF!/#REF!-1)</f>
        <v>#REF!</v>
      </c>
      <c r="I26" s="145" t="e">
        <f>100*(#REF!/#REF!-1)</f>
        <v>#REF!</v>
      </c>
      <c r="J26" s="145" t="e">
        <f>100*(#REF!/#REF!-1)</f>
        <v>#REF!</v>
      </c>
      <c r="K26" s="145" t="e">
        <f>100*(#REF!/#REF!-1)</f>
        <v>#REF!</v>
      </c>
      <c r="L26" s="145" t="e">
        <f>100*(#REF!/#REF!-1)</f>
        <v>#REF!</v>
      </c>
      <c r="M26" s="145" t="e">
        <f>100*(#REF!/#REF!-1)</f>
        <v>#REF!</v>
      </c>
      <c r="N26" s="145" t="e">
        <f>100*(#REF!/#REF!-1)</f>
        <v>#REF!</v>
      </c>
      <c r="O26" s="145" t="e">
        <f>100*(#REF!/#REF!-1)</f>
        <v>#REF!</v>
      </c>
      <c r="P26" s="145" t="e">
        <f>100*(#REF!/#REF!-1)</f>
        <v>#REF!</v>
      </c>
      <c r="Q26" s="145" t="e">
        <f>100*(#REF!/#REF!-1)</f>
        <v>#REF!</v>
      </c>
      <c r="R26" s="145" t="e">
        <f>100*(#REF!/#REF!-1)</f>
        <v>#REF!</v>
      </c>
      <c r="S26" s="145" t="e">
        <f>100*(#REF!/#REF!-1)</f>
        <v>#REF!</v>
      </c>
      <c r="T26" s="145" t="e">
        <f>100*(#REF!/#REF!-1)</f>
        <v>#REF!</v>
      </c>
      <c r="U26" s="145" t="e">
        <f>100*(#REF!/#REF!-1)</f>
        <v>#REF!</v>
      </c>
      <c r="V26" s="145" t="e">
        <f>100*(#REF!/#REF!-1)</f>
        <v>#REF!</v>
      </c>
      <c r="W26" s="145" t="e">
        <f>100*(#REF!/#REF!-1)</f>
        <v>#REF!</v>
      </c>
      <c r="X26" s="145" t="e">
        <f>100*(#REF!/#REF!-1)</f>
        <v>#REF!</v>
      </c>
      <c r="Y26" s="145" t="e">
        <f>100*(#REF!/#REF!-1)</f>
        <v>#REF!</v>
      </c>
    </row>
    <row r="27" spans="1:25">
      <c r="B27" s="13">
        <v>3</v>
      </c>
      <c r="C27" s="145" t="e">
        <f>100*(#REF!/#REF!-1)</f>
        <v>#REF!</v>
      </c>
      <c r="D27" s="145" t="e">
        <f>100*(#REF!/#REF!-1)</f>
        <v>#REF!</v>
      </c>
      <c r="E27" s="145" t="e">
        <f>100*(#REF!/#REF!-1)</f>
        <v>#REF!</v>
      </c>
      <c r="F27" s="145" t="e">
        <f>100*(#REF!/#REF!-1)</f>
        <v>#REF!</v>
      </c>
      <c r="G27" s="145" t="e">
        <f>100*(#REF!/#REF!-1)</f>
        <v>#REF!</v>
      </c>
      <c r="H27" s="145" t="e">
        <f>100*(#REF!/#REF!-1)</f>
        <v>#REF!</v>
      </c>
      <c r="I27" s="145" t="e">
        <f>100*(#REF!/#REF!-1)</f>
        <v>#REF!</v>
      </c>
      <c r="J27" s="145" t="e">
        <f>100*(#REF!/#REF!-1)</f>
        <v>#REF!</v>
      </c>
      <c r="K27" s="145" t="e">
        <f>100*(#REF!/#REF!-1)</f>
        <v>#REF!</v>
      </c>
      <c r="L27" s="145" t="e">
        <f>100*(#REF!/#REF!-1)</f>
        <v>#REF!</v>
      </c>
      <c r="M27" s="145" t="e">
        <f>100*(#REF!/#REF!-1)</f>
        <v>#REF!</v>
      </c>
      <c r="N27" s="145" t="e">
        <f>100*(#REF!/#REF!-1)</f>
        <v>#REF!</v>
      </c>
      <c r="O27" s="145" t="e">
        <f>100*(#REF!/#REF!-1)</f>
        <v>#REF!</v>
      </c>
      <c r="P27" s="145" t="e">
        <f>100*(#REF!/#REF!-1)</f>
        <v>#REF!</v>
      </c>
      <c r="Q27" s="145" t="e">
        <f>100*(#REF!/#REF!-1)</f>
        <v>#REF!</v>
      </c>
      <c r="R27" s="145" t="e">
        <f>100*(#REF!/#REF!-1)</f>
        <v>#REF!</v>
      </c>
      <c r="S27" s="145" t="e">
        <f>100*(#REF!/#REF!-1)</f>
        <v>#REF!</v>
      </c>
      <c r="T27" s="145" t="e">
        <f>100*(#REF!/#REF!-1)</f>
        <v>#REF!</v>
      </c>
      <c r="U27" s="145" t="e">
        <f>100*(#REF!/#REF!-1)</f>
        <v>#REF!</v>
      </c>
      <c r="V27" s="145" t="e">
        <f>100*(#REF!/#REF!-1)</f>
        <v>#REF!</v>
      </c>
      <c r="W27" s="145" t="e">
        <f>100*(#REF!/#REF!-1)</f>
        <v>#REF!</v>
      </c>
      <c r="X27" s="145" t="e">
        <f>100*(#REF!/#REF!-1)</f>
        <v>#REF!</v>
      </c>
      <c r="Y27" s="145" t="e">
        <f>100*(#REF!/#REF!-1)</f>
        <v>#REF!</v>
      </c>
    </row>
    <row r="28" spans="1:25">
      <c r="B28" s="13">
        <v>4</v>
      </c>
      <c r="C28" s="145"/>
      <c r="D28" s="145"/>
      <c r="E28" s="145"/>
      <c r="F28" s="145"/>
      <c r="G28" s="145"/>
      <c r="H28" s="145"/>
      <c r="I28" s="145"/>
      <c r="J28" s="145"/>
      <c r="K28" s="145"/>
      <c r="L28" s="145"/>
      <c r="M28" s="145"/>
      <c r="N28" s="145"/>
      <c r="O28" s="145"/>
      <c r="P28" s="145"/>
      <c r="Q28" s="145"/>
      <c r="R28" s="145"/>
      <c r="S28" s="145"/>
      <c r="T28" s="145"/>
      <c r="U28" s="145"/>
      <c r="V28" s="145"/>
      <c r="W28" s="145"/>
      <c r="X28" s="145"/>
      <c r="Y28" s="145"/>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63"/>
      <c r="B2" s="364"/>
      <c r="C2" s="471" t="s">
        <v>125</v>
      </c>
      <c r="D2" s="474"/>
      <c r="E2" s="474"/>
      <c r="F2" s="479"/>
      <c r="G2" s="471" t="s">
        <v>117</v>
      </c>
      <c r="H2" s="474"/>
      <c r="I2" s="474"/>
      <c r="J2" s="479"/>
      <c r="K2" s="363"/>
      <c r="L2" s="398"/>
      <c r="M2" s="398"/>
      <c r="N2" s="398"/>
      <c r="O2" s="398"/>
      <c r="P2" s="398"/>
      <c r="Q2" s="398"/>
      <c r="R2" s="398"/>
      <c r="S2" s="398"/>
      <c r="T2" s="398"/>
      <c r="U2" s="398"/>
      <c r="V2" s="364"/>
      <c r="W2" s="363"/>
      <c r="X2" s="398"/>
      <c r="Y2" s="364"/>
    </row>
    <row r="3" spans="1:25" ht="136.80000000000001">
      <c r="A3" s="399" t="s">
        <v>27</v>
      </c>
      <c r="B3" s="400" t="s">
        <v>28</v>
      </c>
      <c r="C3" s="400" t="s">
        <v>29</v>
      </c>
      <c r="D3" s="400" t="s">
        <v>30</v>
      </c>
      <c r="E3" s="400" t="s">
        <v>31</v>
      </c>
      <c r="F3" s="400" t="s">
        <v>32</v>
      </c>
      <c r="G3" s="401" t="s">
        <v>33</v>
      </c>
      <c r="H3" s="400" t="s">
        <v>34</v>
      </c>
      <c r="I3" s="401" t="s">
        <v>35</v>
      </c>
      <c r="J3" s="401" t="s">
        <v>36</v>
      </c>
      <c r="K3" s="400" t="s">
        <v>37</v>
      </c>
      <c r="L3" s="402" t="s">
        <v>38</v>
      </c>
      <c r="M3" s="402" t="s">
        <v>39</v>
      </c>
      <c r="N3" s="402" t="s">
        <v>40</v>
      </c>
      <c r="O3" s="400" t="s">
        <v>41</v>
      </c>
      <c r="P3" s="402" t="s">
        <v>42</v>
      </c>
      <c r="Q3" s="402" t="s">
        <v>43</v>
      </c>
      <c r="R3" s="402" t="s">
        <v>44</v>
      </c>
      <c r="S3" s="402" t="s">
        <v>45</v>
      </c>
      <c r="T3" s="402" t="s">
        <v>46</v>
      </c>
      <c r="U3" s="402" t="s">
        <v>47</v>
      </c>
      <c r="V3" s="402" t="s">
        <v>48</v>
      </c>
      <c r="W3" s="402" t="s">
        <v>127</v>
      </c>
      <c r="X3" s="402" t="s">
        <v>50</v>
      </c>
      <c r="Y3" s="402" t="s">
        <v>51</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142" t="e">
        <f>100*(#REF!/#REF!-1)</f>
        <v>#REF!</v>
      </c>
      <c r="D9" s="142" t="e">
        <f>100*(#REF!/#REF!-1)</f>
        <v>#REF!</v>
      </c>
      <c r="E9" s="142" t="e">
        <f>100*(#REF!/#REF!-1)</f>
        <v>#REF!</v>
      </c>
      <c r="F9" s="142" t="e">
        <f>100*(#REF!/#REF!-1)</f>
        <v>#REF!</v>
      </c>
      <c r="G9" s="142" t="e">
        <f>100*(#REF!/#REF!-1)</f>
        <v>#REF!</v>
      </c>
      <c r="H9" s="142" t="e">
        <f>100*(#REF!/#REF!-1)</f>
        <v>#REF!</v>
      </c>
      <c r="I9" s="142" t="e">
        <f>100*(#REF!/#REF!-1)</f>
        <v>#REF!</v>
      </c>
      <c r="J9" s="142" t="e">
        <f>100*(#REF!/#REF!-1)</f>
        <v>#REF!</v>
      </c>
      <c r="K9" s="142" t="e">
        <f>100*(#REF!/#REF!-1)</f>
        <v>#REF!</v>
      </c>
      <c r="L9" s="142" t="e">
        <f>100*(#REF!/#REF!-1)</f>
        <v>#REF!</v>
      </c>
      <c r="M9" s="142" t="e">
        <f>100*(#REF!/#REF!-1)</f>
        <v>#REF!</v>
      </c>
      <c r="N9" s="142" t="e">
        <f>100*(#REF!/#REF!-1)</f>
        <v>#REF!</v>
      </c>
      <c r="O9" s="142" t="e">
        <f>100*(#REF!/#REF!-1)</f>
        <v>#REF!</v>
      </c>
      <c r="P9" s="142" t="e">
        <f>100*(#REF!/#REF!-1)</f>
        <v>#REF!</v>
      </c>
      <c r="Q9" s="142" t="e">
        <f>100*(#REF!/#REF!-1)</f>
        <v>#REF!</v>
      </c>
      <c r="R9" s="142" t="e">
        <f>100*(#REF!/#REF!-1)</f>
        <v>#REF!</v>
      </c>
      <c r="S9" s="142" t="e">
        <f>100*(#REF!/#REF!-1)</f>
        <v>#REF!</v>
      </c>
      <c r="T9" s="142" t="e">
        <f>100*(#REF!/#REF!-1)</f>
        <v>#REF!</v>
      </c>
      <c r="U9" s="142" t="e">
        <f>100*(#REF!/#REF!-1)</f>
        <v>#REF!</v>
      </c>
      <c r="V9" s="142" t="e">
        <f>100*(#REF!/#REF!-1)</f>
        <v>#REF!</v>
      </c>
      <c r="W9" s="142" t="e">
        <f>100*(#REF!/#REF!-1)</f>
        <v>#REF!</v>
      </c>
      <c r="X9" s="142" t="e">
        <f>100*(#REF!/#REF!-1)</f>
        <v>#REF!</v>
      </c>
      <c r="Y9" s="142" t="e">
        <f>100*(#REF!/#REF!-1)</f>
        <v>#REF!</v>
      </c>
    </row>
    <row r="10" spans="1:25">
      <c r="A10" s="13"/>
      <c r="B10" s="13">
        <v>2</v>
      </c>
      <c r="C10" s="142" t="e">
        <f>100*(#REF!/#REF!-1)</f>
        <v>#REF!</v>
      </c>
      <c r="D10" s="142" t="e">
        <f>100*(#REF!/#REF!-1)</f>
        <v>#REF!</v>
      </c>
      <c r="E10" s="142" t="e">
        <f>100*(#REF!/#REF!-1)</f>
        <v>#REF!</v>
      </c>
      <c r="F10" s="142" t="e">
        <f>100*(#REF!/#REF!-1)</f>
        <v>#REF!</v>
      </c>
      <c r="G10" s="142" t="e">
        <f>100*(#REF!/#REF!-1)</f>
        <v>#REF!</v>
      </c>
      <c r="H10" s="142" t="e">
        <f>100*(#REF!/#REF!-1)</f>
        <v>#REF!</v>
      </c>
      <c r="I10" s="142" t="e">
        <f>100*(#REF!/#REF!-1)</f>
        <v>#REF!</v>
      </c>
      <c r="J10" s="142" t="e">
        <f>100*(#REF!/#REF!-1)</f>
        <v>#REF!</v>
      </c>
      <c r="K10" s="142" t="e">
        <f>100*(#REF!/#REF!-1)</f>
        <v>#REF!</v>
      </c>
      <c r="L10" s="142" t="e">
        <f>100*(#REF!/#REF!-1)</f>
        <v>#REF!</v>
      </c>
      <c r="M10" s="142" t="e">
        <f>100*(#REF!/#REF!-1)</f>
        <v>#REF!</v>
      </c>
      <c r="N10" s="142" t="e">
        <f>100*(#REF!/#REF!-1)</f>
        <v>#REF!</v>
      </c>
      <c r="O10" s="142" t="e">
        <f>100*(#REF!/#REF!-1)</f>
        <v>#REF!</v>
      </c>
      <c r="P10" s="142" t="e">
        <f>100*(#REF!/#REF!-1)</f>
        <v>#REF!</v>
      </c>
      <c r="Q10" s="142" t="e">
        <f>100*(#REF!/#REF!-1)</f>
        <v>#REF!</v>
      </c>
      <c r="R10" s="142" t="e">
        <f>100*(#REF!/#REF!-1)</f>
        <v>#REF!</v>
      </c>
      <c r="S10" s="142" t="e">
        <f>100*(#REF!/#REF!-1)</f>
        <v>#REF!</v>
      </c>
      <c r="T10" s="142" t="e">
        <f>100*(#REF!/#REF!-1)</f>
        <v>#REF!</v>
      </c>
      <c r="U10" s="142" t="e">
        <f>100*(#REF!/#REF!-1)</f>
        <v>#REF!</v>
      </c>
      <c r="V10" s="142" t="e">
        <f>100*(#REF!/#REF!-1)</f>
        <v>#REF!</v>
      </c>
      <c r="W10" s="142" t="e">
        <f>100*(#REF!/#REF!-1)</f>
        <v>#REF!</v>
      </c>
      <c r="X10" s="142" t="e">
        <f>100*(#REF!/#REF!-1)</f>
        <v>#REF!</v>
      </c>
      <c r="Y10" s="142" t="e">
        <f>100*(#REF!/#REF!-1)</f>
        <v>#REF!</v>
      </c>
    </row>
    <row r="11" spans="1:25">
      <c r="A11" s="13"/>
      <c r="B11" s="13">
        <v>3</v>
      </c>
      <c r="C11" s="142" t="e">
        <f>100*(#REF!/#REF!-1)</f>
        <v>#REF!</v>
      </c>
      <c r="D11" s="142" t="e">
        <f>100*(#REF!/#REF!-1)</f>
        <v>#REF!</v>
      </c>
      <c r="E11" s="142" t="e">
        <f>100*(#REF!/#REF!-1)</f>
        <v>#REF!</v>
      </c>
      <c r="F11" s="142" t="e">
        <f>100*(#REF!/#REF!-1)</f>
        <v>#REF!</v>
      </c>
      <c r="G11" s="142" t="e">
        <f>100*(#REF!/#REF!-1)</f>
        <v>#REF!</v>
      </c>
      <c r="H11" s="142" t="e">
        <f>100*(#REF!/#REF!-1)</f>
        <v>#REF!</v>
      </c>
      <c r="I11" s="142" t="e">
        <f>100*(#REF!/#REF!-1)</f>
        <v>#REF!</v>
      </c>
      <c r="J11" s="142" t="e">
        <f>100*(#REF!/#REF!-1)</f>
        <v>#REF!</v>
      </c>
      <c r="K11" s="142" t="e">
        <f>100*(#REF!/#REF!-1)</f>
        <v>#REF!</v>
      </c>
      <c r="L11" s="142" t="e">
        <f>100*(#REF!/#REF!-1)</f>
        <v>#REF!</v>
      </c>
      <c r="M11" s="142" t="e">
        <f>100*(#REF!/#REF!-1)</f>
        <v>#REF!</v>
      </c>
      <c r="N11" s="142" t="e">
        <f>100*(#REF!/#REF!-1)</f>
        <v>#REF!</v>
      </c>
      <c r="O11" s="142" t="e">
        <f>100*(#REF!/#REF!-1)</f>
        <v>#REF!</v>
      </c>
      <c r="P11" s="142" t="e">
        <f>100*(#REF!/#REF!-1)</f>
        <v>#REF!</v>
      </c>
      <c r="Q11" s="142" t="e">
        <f>100*(#REF!/#REF!-1)</f>
        <v>#REF!</v>
      </c>
      <c r="R11" s="142" t="e">
        <f>100*(#REF!/#REF!-1)</f>
        <v>#REF!</v>
      </c>
      <c r="S11" s="142" t="e">
        <f>100*(#REF!/#REF!-1)</f>
        <v>#REF!</v>
      </c>
      <c r="T11" s="142" t="e">
        <f>100*(#REF!/#REF!-1)</f>
        <v>#REF!</v>
      </c>
      <c r="U11" s="142" t="e">
        <f>100*(#REF!/#REF!-1)</f>
        <v>#REF!</v>
      </c>
      <c r="V11" s="142" t="e">
        <f>100*(#REF!/#REF!-1)</f>
        <v>#REF!</v>
      </c>
      <c r="W11" s="142" t="e">
        <f>100*(#REF!/#REF!-1)</f>
        <v>#REF!</v>
      </c>
      <c r="X11" s="142" t="e">
        <f>100*(#REF!/#REF!-1)</f>
        <v>#REF!</v>
      </c>
      <c r="Y11" s="142" t="e">
        <f>100*(#REF!/#REF!-1)</f>
        <v>#REF!</v>
      </c>
    </row>
    <row r="12" spans="1:25">
      <c r="A12" s="13"/>
      <c r="B12" s="13">
        <v>4</v>
      </c>
      <c r="C12" s="142" t="e">
        <f>100*(#REF!/#REF!-1)</f>
        <v>#REF!</v>
      </c>
      <c r="D12" s="142" t="e">
        <f>100*(#REF!/#REF!-1)</f>
        <v>#REF!</v>
      </c>
      <c r="E12" s="142" t="e">
        <f>100*(#REF!/#REF!-1)</f>
        <v>#REF!</v>
      </c>
      <c r="F12" s="142" t="e">
        <f>100*(#REF!/#REF!-1)</f>
        <v>#REF!</v>
      </c>
      <c r="G12" s="142" t="e">
        <f>100*(#REF!/#REF!-1)</f>
        <v>#REF!</v>
      </c>
      <c r="H12" s="142" t="e">
        <f>100*(#REF!/#REF!-1)</f>
        <v>#REF!</v>
      </c>
      <c r="I12" s="142" t="e">
        <f>100*(#REF!/#REF!-1)</f>
        <v>#REF!</v>
      </c>
      <c r="J12" s="142" t="e">
        <f>100*(#REF!/#REF!-1)</f>
        <v>#REF!</v>
      </c>
      <c r="K12" s="142" t="e">
        <f>100*(#REF!/#REF!-1)</f>
        <v>#REF!</v>
      </c>
      <c r="L12" s="142" t="e">
        <f>100*(#REF!/#REF!-1)</f>
        <v>#REF!</v>
      </c>
      <c r="M12" s="142" t="e">
        <f>100*(#REF!/#REF!-1)</f>
        <v>#REF!</v>
      </c>
      <c r="N12" s="142" t="e">
        <f>100*(#REF!/#REF!-1)</f>
        <v>#REF!</v>
      </c>
      <c r="O12" s="142" t="e">
        <f>100*(#REF!/#REF!-1)</f>
        <v>#REF!</v>
      </c>
      <c r="P12" s="142" t="e">
        <f>100*(#REF!/#REF!-1)</f>
        <v>#REF!</v>
      </c>
      <c r="Q12" s="142" t="e">
        <f>100*(#REF!/#REF!-1)</f>
        <v>#REF!</v>
      </c>
      <c r="R12" s="142" t="e">
        <f>100*(#REF!/#REF!-1)</f>
        <v>#REF!</v>
      </c>
      <c r="S12" s="142" t="e">
        <f>100*(#REF!/#REF!-1)</f>
        <v>#REF!</v>
      </c>
      <c r="T12" s="142" t="e">
        <f>100*(#REF!/#REF!-1)</f>
        <v>#REF!</v>
      </c>
      <c r="U12" s="142" t="e">
        <f>100*(#REF!/#REF!-1)</f>
        <v>#REF!</v>
      </c>
      <c r="V12" s="142" t="e">
        <f>100*(#REF!/#REF!-1)</f>
        <v>#REF!</v>
      </c>
      <c r="W12" s="142" t="e">
        <f>100*(#REF!/#REF!-1)</f>
        <v>#REF!</v>
      </c>
      <c r="X12" s="142" t="e">
        <f>100*(#REF!/#REF!-1)</f>
        <v>#REF!</v>
      </c>
      <c r="Y12" s="142" t="e">
        <f>100*(#REF!/#REF!-1)</f>
        <v>#REF!</v>
      </c>
    </row>
    <row r="13" spans="1:25">
      <c r="A13" s="13">
        <v>2009</v>
      </c>
      <c r="B13" s="13">
        <v>1</v>
      </c>
      <c r="C13" s="142" t="e">
        <f>100*(#REF!/#REF!-1)</f>
        <v>#REF!</v>
      </c>
      <c r="D13" s="142" t="e">
        <f>100*(#REF!/#REF!-1)</f>
        <v>#REF!</v>
      </c>
      <c r="E13" s="142" t="e">
        <f>100*(#REF!/#REF!-1)</f>
        <v>#REF!</v>
      </c>
      <c r="F13" s="142" t="e">
        <f>100*(#REF!/#REF!-1)</f>
        <v>#REF!</v>
      </c>
      <c r="G13" s="142" t="e">
        <f>100*(#REF!/#REF!-1)</f>
        <v>#REF!</v>
      </c>
      <c r="H13" s="142" t="e">
        <f>100*(#REF!/#REF!-1)</f>
        <v>#REF!</v>
      </c>
      <c r="I13" s="142" t="e">
        <f>100*(#REF!/#REF!-1)</f>
        <v>#REF!</v>
      </c>
      <c r="J13" s="142" t="e">
        <f>100*(#REF!/#REF!-1)</f>
        <v>#REF!</v>
      </c>
      <c r="K13" s="142" t="e">
        <f>100*(#REF!/#REF!-1)</f>
        <v>#REF!</v>
      </c>
      <c r="L13" s="142" t="e">
        <f>100*(#REF!/#REF!-1)</f>
        <v>#REF!</v>
      </c>
      <c r="M13" s="142" t="e">
        <f>100*(#REF!/#REF!-1)</f>
        <v>#REF!</v>
      </c>
      <c r="N13" s="142" t="e">
        <f>100*(#REF!/#REF!-1)</f>
        <v>#REF!</v>
      </c>
      <c r="O13" s="142" t="e">
        <f>100*(#REF!/#REF!-1)</f>
        <v>#REF!</v>
      </c>
      <c r="P13" s="142" t="e">
        <f>100*(#REF!/#REF!-1)</f>
        <v>#REF!</v>
      </c>
      <c r="Q13" s="142" t="e">
        <f>100*(#REF!/#REF!-1)</f>
        <v>#REF!</v>
      </c>
      <c r="R13" s="142" t="e">
        <f>100*(#REF!/#REF!-1)</f>
        <v>#REF!</v>
      </c>
      <c r="S13" s="142" t="e">
        <f>100*(#REF!/#REF!-1)</f>
        <v>#REF!</v>
      </c>
      <c r="T13" s="142" t="e">
        <f>100*(#REF!/#REF!-1)</f>
        <v>#REF!</v>
      </c>
      <c r="U13" s="142" t="e">
        <f>100*(#REF!/#REF!-1)</f>
        <v>#REF!</v>
      </c>
      <c r="V13" s="142" t="e">
        <f>100*(#REF!/#REF!-1)</f>
        <v>#REF!</v>
      </c>
      <c r="W13" s="142" t="e">
        <f>100*(#REF!/#REF!-1)</f>
        <v>#REF!</v>
      </c>
      <c r="X13" s="142" t="e">
        <f>100*(#REF!/#REF!-1)</f>
        <v>#REF!</v>
      </c>
      <c r="Y13" s="142" t="e">
        <f>100*(#REF!/#REF!-1)</f>
        <v>#REF!</v>
      </c>
    </row>
    <row r="14" spans="1:25">
      <c r="A14" s="13"/>
      <c r="B14" s="13">
        <v>2</v>
      </c>
      <c r="C14" s="142" t="e">
        <f>100*(#REF!/#REF!-1)</f>
        <v>#REF!</v>
      </c>
      <c r="D14" s="142" t="e">
        <f>100*(#REF!/#REF!-1)</f>
        <v>#REF!</v>
      </c>
      <c r="E14" s="142" t="e">
        <f>100*(#REF!/#REF!-1)</f>
        <v>#REF!</v>
      </c>
      <c r="F14" s="142" t="e">
        <f>100*(#REF!/#REF!-1)</f>
        <v>#REF!</v>
      </c>
      <c r="G14" s="142" t="e">
        <f>100*(#REF!/#REF!-1)</f>
        <v>#REF!</v>
      </c>
      <c r="H14" s="142" t="e">
        <f>100*(#REF!/#REF!-1)</f>
        <v>#REF!</v>
      </c>
      <c r="I14" s="142" t="e">
        <f>100*(#REF!/#REF!-1)</f>
        <v>#REF!</v>
      </c>
      <c r="J14" s="142" t="e">
        <f>100*(#REF!/#REF!-1)</f>
        <v>#REF!</v>
      </c>
      <c r="K14" s="142" t="e">
        <f>100*(#REF!/#REF!-1)</f>
        <v>#REF!</v>
      </c>
      <c r="L14" s="142" t="e">
        <f>100*(#REF!/#REF!-1)</f>
        <v>#REF!</v>
      </c>
      <c r="M14" s="142" t="e">
        <f>100*(#REF!/#REF!-1)</f>
        <v>#REF!</v>
      </c>
      <c r="N14" s="142" t="e">
        <f>100*(#REF!/#REF!-1)</f>
        <v>#REF!</v>
      </c>
      <c r="O14" s="142" t="e">
        <f>100*(#REF!/#REF!-1)</f>
        <v>#REF!</v>
      </c>
      <c r="P14" s="142" t="e">
        <f>100*(#REF!/#REF!-1)</f>
        <v>#REF!</v>
      </c>
      <c r="Q14" s="142" t="e">
        <f>100*(#REF!/#REF!-1)</f>
        <v>#REF!</v>
      </c>
      <c r="R14" s="142" t="e">
        <f>100*(#REF!/#REF!-1)</f>
        <v>#REF!</v>
      </c>
      <c r="S14" s="142" t="e">
        <f>100*(#REF!/#REF!-1)</f>
        <v>#REF!</v>
      </c>
      <c r="T14" s="142" t="e">
        <f>100*(#REF!/#REF!-1)</f>
        <v>#REF!</v>
      </c>
      <c r="U14" s="142" t="e">
        <f>100*(#REF!/#REF!-1)</f>
        <v>#REF!</v>
      </c>
      <c r="V14" s="142" t="e">
        <f>100*(#REF!/#REF!-1)</f>
        <v>#REF!</v>
      </c>
      <c r="W14" s="142" t="e">
        <f>100*(#REF!/#REF!-1)</f>
        <v>#REF!</v>
      </c>
      <c r="X14" s="142" t="e">
        <f>100*(#REF!/#REF!-1)</f>
        <v>#REF!</v>
      </c>
      <c r="Y14" s="142" t="e">
        <f>100*(#REF!/#REF!-1)</f>
        <v>#REF!</v>
      </c>
    </row>
    <row r="15" spans="1:25">
      <c r="A15" s="13"/>
      <c r="B15" s="13">
        <v>3</v>
      </c>
      <c r="C15" s="142" t="e">
        <f>100*(#REF!/#REF!-1)</f>
        <v>#REF!</v>
      </c>
      <c r="D15" s="142" t="e">
        <f>100*(#REF!/#REF!-1)</f>
        <v>#REF!</v>
      </c>
      <c r="E15" s="142" t="e">
        <f>100*(#REF!/#REF!-1)</f>
        <v>#REF!</v>
      </c>
      <c r="F15" s="142" t="e">
        <f>100*(#REF!/#REF!-1)</f>
        <v>#REF!</v>
      </c>
      <c r="G15" s="142" t="e">
        <f>100*(#REF!/#REF!-1)</f>
        <v>#REF!</v>
      </c>
      <c r="H15" s="142" t="e">
        <f>100*(#REF!/#REF!-1)</f>
        <v>#REF!</v>
      </c>
      <c r="I15" s="142" t="e">
        <f>100*(#REF!/#REF!-1)</f>
        <v>#REF!</v>
      </c>
      <c r="J15" s="142" t="e">
        <f>100*(#REF!/#REF!-1)</f>
        <v>#REF!</v>
      </c>
      <c r="K15" s="142" t="e">
        <f>100*(#REF!/#REF!-1)</f>
        <v>#REF!</v>
      </c>
      <c r="L15" s="142" t="e">
        <f>100*(#REF!/#REF!-1)</f>
        <v>#REF!</v>
      </c>
      <c r="M15" s="142" t="e">
        <f>100*(#REF!/#REF!-1)</f>
        <v>#REF!</v>
      </c>
      <c r="N15" s="142" t="e">
        <f>100*(#REF!/#REF!-1)</f>
        <v>#REF!</v>
      </c>
      <c r="O15" s="142" t="e">
        <f>100*(#REF!/#REF!-1)</f>
        <v>#REF!</v>
      </c>
      <c r="P15" s="142" t="e">
        <f>100*(#REF!/#REF!-1)</f>
        <v>#REF!</v>
      </c>
      <c r="Q15" s="142" t="e">
        <f>100*(#REF!/#REF!-1)</f>
        <v>#REF!</v>
      </c>
      <c r="R15" s="142" t="e">
        <f>100*(#REF!/#REF!-1)</f>
        <v>#REF!</v>
      </c>
      <c r="S15" s="142" t="e">
        <f>100*(#REF!/#REF!-1)</f>
        <v>#REF!</v>
      </c>
      <c r="T15" s="142" t="e">
        <f>100*(#REF!/#REF!-1)</f>
        <v>#REF!</v>
      </c>
      <c r="U15" s="142" t="e">
        <f>100*(#REF!/#REF!-1)</f>
        <v>#REF!</v>
      </c>
      <c r="V15" s="142" t="e">
        <f>100*(#REF!/#REF!-1)</f>
        <v>#REF!</v>
      </c>
      <c r="W15" s="142" t="e">
        <f>100*(#REF!/#REF!-1)</f>
        <v>#REF!</v>
      </c>
      <c r="X15" s="142" t="e">
        <f>100*(#REF!/#REF!-1)</f>
        <v>#REF!</v>
      </c>
      <c r="Y15" s="142" t="e">
        <f>100*(#REF!/#REF!-1)</f>
        <v>#REF!</v>
      </c>
    </row>
    <row r="16" spans="1:25">
      <c r="A16" s="13"/>
      <c r="B16" s="13">
        <v>4</v>
      </c>
      <c r="C16" s="142" t="e">
        <f>100*(#REF!/#REF!-1)</f>
        <v>#REF!</v>
      </c>
      <c r="D16" s="142" t="e">
        <f>100*(#REF!/#REF!-1)</f>
        <v>#REF!</v>
      </c>
      <c r="E16" s="142" t="e">
        <f>100*(#REF!/#REF!-1)</f>
        <v>#REF!</v>
      </c>
      <c r="F16" s="142" t="e">
        <f>100*(#REF!/#REF!-1)</f>
        <v>#REF!</v>
      </c>
      <c r="G16" s="142" t="e">
        <f>100*(#REF!/#REF!-1)</f>
        <v>#REF!</v>
      </c>
      <c r="H16" s="142" t="e">
        <f>100*(#REF!/#REF!-1)</f>
        <v>#REF!</v>
      </c>
      <c r="I16" s="142" t="e">
        <f>100*(#REF!/#REF!-1)</f>
        <v>#REF!</v>
      </c>
      <c r="J16" s="142" t="e">
        <f>100*(#REF!/#REF!-1)</f>
        <v>#REF!</v>
      </c>
      <c r="K16" s="142" t="e">
        <f>100*(#REF!/#REF!-1)</f>
        <v>#REF!</v>
      </c>
      <c r="L16" s="142" t="e">
        <f>100*(#REF!/#REF!-1)</f>
        <v>#REF!</v>
      </c>
      <c r="M16" s="142" t="e">
        <f>100*(#REF!/#REF!-1)</f>
        <v>#REF!</v>
      </c>
      <c r="N16" s="142" t="e">
        <f>100*(#REF!/#REF!-1)</f>
        <v>#REF!</v>
      </c>
      <c r="O16" s="142" t="e">
        <f>100*(#REF!/#REF!-1)</f>
        <v>#REF!</v>
      </c>
      <c r="P16" s="142" t="e">
        <f>100*(#REF!/#REF!-1)</f>
        <v>#REF!</v>
      </c>
      <c r="Q16" s="142" t="e">
        <f>100*(#REF!/#REF!-1)</f>
        <v>#REF!</v>
      </c>
      <c r="R16" s="142" t="e">
        <f>100*(#REF!/#REF!-1)</f>
        <v>#REF!</v>
      </c>
      <c r="S16" s="142" t="e">
        <f>100*(#REF!/#REF!-1)</f>
        <v>#REF!</v>
      </c>
      <c r="T16" s="142" t="e">
        <f>100*(#REF!/#REF!-1)</f>
        <v>#REF!</v>
      </c>
      <c r="U16" s="142" t="e">
        <f>100*(#REF!/#REF!-1)</f>
        <v>#REF!</v>
      </c>
      <c r="V16" s="142" t="e">
        <f>100*(#REF!/#REF!-1)</f>
        <v>#REF!</v>
      </c>
      <c r="W16" s="142" t="e">
        <f>100*(#REF!/#REF!-1)</f>
        <v>#REF!</v>
      </c>
      <c r="X16" s="142" t="e">
        <f>100*(#REF!/#REF!-1)</f>
        <v>#REF!</v>
      </c>
      <c r="Y16" s="142" t="e">
        <f>100*(#REF!/#REF!-1)</f>
        <v>#REF!</v>
      </c>
    </row>
    <row r="17" spans="1:25">
      <c r="A17" s="13">
        <v>2010</v>
      </c>
      <c r="B17" s="13">
        <v>1</v>
      </c>
      <c r="C17" s="142" t="e">
        <f>100*(#REF!/#REF!-1)</f>
        <v>#REF!</v>
      </c>
      <c r="D17" s="142" t="e">
        <f>100*(#REF!/#REF!-1)</f>
        <v>#REF!</v>
      </c>
      <c r="E17" s="142" t="e">
        <f>100*(#REF!/#REF!-1)</f>
        <v>#REF!</v>
      </c>
      <c r="F17" s="142" t="e">
        <f>100*(#REF!/#REF!-1)</f>
        <v>#REF!</v>
      </c>
      <c r="G17" s="142" t="e">
        <f>100*(#REF!/#REF!-1)</f>
        <v>#REF!</v>
      </c>
      <c r="H17" s="142" t="e">
        <f>100*(#REF!/#REF!-1)</f>
        <v>#REF!</v>
      </c>
      <c r="I17" s="142" t="e">
        <f>100*(#REF!/#REF!-1)</f>
        <v>#REF!</v>
      </c>
      <c r="J17" s="142" t="e">
        <f>100*(#REF!/#REF!-1)</f>
        <v>#REF!</v>
      </c>
      <c r="K17" s="142" t="e">
        <f>100*(#REF!/#REF!-1)</f>
        <v>#REF!</v>
      </c>
      <c r="L17" s="142" t="e">
        <f>100*(#REF!/#REF!-1)</f>
        <v>#REF!</v>
      </c>
      <c r="M17" s="142" t="e">
        <f>100*(#REF!/#REF!-1)</f>
        <v>#REF!</v>
      </c>
      <c r="N17" s="142" t="e">
        <f>100*(#REF!/#REF!-1)</f>
        <v>#REF!</v>
      </c>
      <c r="O17" s="142" t="e">
        <f>100*(#REF!/#REF!-1)</f>
        <v>#REF!</v>
      </c>
      <c r="P17" s="142" t="e">
        <f>100*(#REF!/#REF!-1)</f>
        <v>#REF!</v>
      </c>
      <c r="Q17" s="142" t="e">
        <f>100*(#REF!/#REF!-1)</f>
        <v>#REF!</v>
      </c>
      <c r="R17" s="142" t="e">
        <f>100*(#REF!/#REF!-1)</f>
        <v>#REF!</v>
      </c>
      <c r="S17" s="142" t="e">
        <f>100*(#REF!/#REF!-1)</f>
        <v>#REF!</v>
      </c>
      <c r="T17" s="142" t="e">
        <f>100*(#REF!/#REF!-1)</f>
        <v>#REF!</v>
      </c>
      <c r="U17" s="142" t="e">
        <f>100*(#REF!/#REF!-1)</f>
        <v>#REF!</v>
      </c>
      <c r="V17" s="142" t="e">
        <f>100*(#REF!/#REF!-1)</f>
        <v>#REF!</v>
      </c>
      <c r="W17" s="142" t="e">
        <f>100*(#REF!/#REF!-1)</f>
        <v>#REF!</v>
      </c>
      <c r="X17" s="142" t="e">
        <f>100*(#REF!/#REF!-1)</f>
        <v>#REF!</v>
      </c>
      <c r="Y17" s="142" t="e">
        <f>100*(#REF!/#REF!-1)</f>
        <v>#REF!</v>
      </c>
    </row>
    <row r="18" spans="1:25">
      <c r="A18" s="13"/>
      <c r="B18" s="13">
        <v>2</v>
      </c>
      <c r="C18" s="142" t="e">
        <f>100*(#REF!/#REF!-1)</f>
        <v>#REF!</v>
      </c>
      <c r="D18" s="142" t="e">
        <f>100*(#REF!/#REF!-1)</f>
        <v>#REF!</v>
      </c>
      <c r="E18" s="142" t="e">
        <f>100*(#REF!/#REF!-1)</f>
        <v>#REF!</v>
      </c>
      <c r="F18" s="142" t="e">
        <f>100*(#REF!/#REF!-1)</f>
        <v>#REF!</v>
      </c>
      <c r="G18" s="142" t="e">
        <f>100*(#REF!/#REF!-1)</f>
        <v>#REF!</v>
      </c>
      <c r="H18" s="142" t="e">
        <f>100*(#REF!/#REF!-1)</f>
        <v>#REF!</v>
      </c>
      <c r="I18" s="142" t="e">
        <f>100*(#REF!/#REF!-1)</f>
        <v>#REF!</v>
      </c>
      <c r="J18" s="142" t="e">
        <f>100*(#REF!/#REF!-1)</f>
        <v>#REF!</v>
      </c>
      <c r="K18" s="142" t="e">
        <f>100*(#REF!/#REF!-1)</f>
        <v>#REF!</v>
      </c>
      <c r="L18" s="142" t="e">
        <f>100*(#REF!/#REF!-1)</f>
        <v>#REF!</v>
      </c>
      <c r="M18" s="142" t="e">
        <f>100*(#REF!/#REF!-1)</f>
        <v>#REF!</v>
      </c>
      <c r="N18" s="142" t="e">
        <f>100*(#REF!/#REF!-1)</f>
        <v>#REF!</v>
      </c>
      <c r="O18" s="142" t="e">
        <f>100*(#REF!/#REF!-1)</f>
        <v>#REF!</v>
      </c>
      <c r="P18" s="142" t="e">
        <f>100*(#REF!/#REF!-1)</f>
        <v>#REF!</v>
      </c>
      <c r="Q18" s="142" t="e">
        <f>100*(#REF!/#REF!-1)</f>
        <v>#REF!</v>
      </c>
      <c r="R18" s="142" t="e">
        <f>100*(#REF!/#REF!-1)</f>
        <v>#REF!</v>
      </c>
      <c r="S18" s="142" t="e">
        <f>100*(#REF!/#REF!-1)</f>
        <v>#REF!</v>
      </c>
      <c r="T18" s="142" t="e">
        <f>100*(#REF!/#REF!-1)</f>
        <v>#REF!</v>
      </c>
      <c r="U18" s="142" t="e">
        <f>100*(#REF!/#REF!-1)</f>
        <v>#REF!</v>
      </c>
      <c r="V18" s="142" t="e">
        <f>100*(#REF!/#REF!-1)</f>
        <v>#REF!</v>
      </c>
      <c r="W18" s="142" t="e">
        <f>100*(#REF!/#REF!-1)</f>
        <v>#REF!</v>
      </c>
      <c r="X18" s="142" t="e">
        <f>100*(#REF!/#REF!-1)</f>
        <v>#REF!</v>
      </c>
      <c r="Y18" s="142" t="e">
        <f>100*(#REF!/#REF!-1)</f>
        <v>#REF!</v>
      </c>
    </row>
    <row r="19" spans="1:25">
      <c r="A19" s="13"/>
      <c r="B19" s="13">
        <v>3</v>
      </c>
      <c r="C19" s="142" t="e">
        <f>100*(#REF!/#REF!-1)</f>
        <v>#REF!</v>
      </c>
      <c r="D19" s="142" t="e">
        <f>100*(#REF!/#REF!-1)</f>
        <v>#REF!</v>
      </c>
      <c r="E19" s="142" t="e">
        <f>100*(#REF!/#REF!-1)</f>
        <v>#REF!</v>
      </c>
      <c r="F19" s="142" t="e">
        <f>100*(#REF!/#REF!-1)</f>
        <v>#REF!</v>
      </c>
      <c r="G19" s="142" t="e">
        <f>100*(#REF!/#REF!-1)</f>
        <v>#REF!</v>
      </c>
      <c r="H19" s="142" t="e">
        <f>100*(#REF!/#REF!-1)</f>
        <v>#REF!</v>
      </c>
      <c r="I19" s="142" t="e">
        <f>100*(#REF!/#REF!-1)</f>
        <v>#REF!</v>
      </c>
      <c r="J19" s="142" t="e">
        <f>100*(#REF!/#REF!-1)</f>
        <v>#REF!</v>
      </c>
      <c r="K19" s="142" t="e">
        <f>100*(#REF!/#REF!-1)</f>
        <v>#REF!</v>
      </c>
      <c r="L19" s="142" t="e">
        <f>100*(#REF!/#REF!-1)</f>
        <v>#REF!</v>
      </c>
      <c r="M19" s="142" t="e">
        <f>100*(#REF!/#REF!-1)</f>
        <v>#REF!</v>
      </c>
      <c r="N19" s="142" t="e">
        <f>100*(#REF!/#REF!-1)</f>
        <v>#REF!</v>
      </c>
      <c r="O19" s="142" t="e">
        <f>100*(#REF!/#REF!-1)</f>
        <v>#REF!</v>
      </c>
      <c r="P19" s="142" t="e">
        <f>100*(#REF!/#REF!-1)</f>
        <v>#REF!</v>
      </c>
      <c r="Q19" s="142" t="e">
        <f>100*(#REF!/#REF!-1)</f>
        <v>#REF!</v>
      </c>
      <c r="R19" s="142" t="e">
        <f>100*(#REF!/#REF!-1)</f>
        <v>#REF!</v>
      </c>
      <c r="S19" s="142" t="e">
        <f>100*(#REF!/#REF!-1)</f>
        <v>#REF!</v>
      </c>
      <c r="T19" s="142" t="e">
        <f>100*(#REF!/#REF!-1)</f>
        <v>#REF!</v>
      </c>
      <c r="U19" s="142" t="e">
        <f>100*(#REF!/#REF!-1)</f>
        <v>#REF!</v>
      </c>
      <c r="V19" s="142" t="e">
        <f>100*(#REF!/#REF!-1)</f>
        <v>#REF!</v>
      </c>
      <c r="W19" s="142" t="e">
        <f>100*(#REF!/#REF!-1)</f>
        <v>#REF!</v>
      </c>
      <c r="X19" s="142" t="e">
        <f>100*(#REF!/#REF!-1)</f>
        <v>#REF!</v>
      </c>
      <c r="Y19" s="142" t="e">
        <f>100*(#REF!/#REF!-1)</f>
        <v>#REF!</v>
      </c>
    </row>
    <row r="20" spans="1:25">
      <c r="A20" s="13"/>
      <c r="B20" s="13">
        <v>4</v>
      </c>
      <c r="C20" s="142" t="e">
        <f>100*(#REF!/#REF!-1)</f>
        <v>#REF!</v>
      </c>
      <c r="D20" s="142" t="e">
        <f>100*(#REF!/#REF!-1)</f>
        <v>#REF!</v>
      </c>
      <c r="E20" s="142" t="e">
        <f>100*(#REF!/#REF!-1)</f>
        <v>#REF!</v>
      </c>
      <c r="F20" s="142" t="e">
        <f>100*(#REF!/#REF!-1)</f>
        <v>#REF!</v>
      </c>
      <c r="G20" s="142" t="e">
        <f>100*(#REF!/#REF!-1)</f>
        <v>#REF!</v>
      </c>
      <c r="H20" s="142" t="e">
        <f>100*(#REF!/#REF!-1)</f>
        <v>#REF!</v>
      </c>
      <c r="I20" s="142" t="e">
        <f>100*(#REF!/#REF!-1)</f>
        <v>#REF!</v>
      </c>
      <c r="J20" s="142" t="e">
        <f>100*(#REF!/#REF!-1)</f>
        <v>#REF!</v>
      </c>
      <c r="K20" s="142" t="e">
        <f>100*(#REF!/#REF!-1)</f>
        <v>#REF!</v>
      </c>
      <c r="L20" s="142" t="e">
        <f>100*(#REF!/#REF!-1)</f>
        <v>#REF!</v>
      </c>
      <c r="M20" s="142" t="e">
        <f>100*(#REF!/#REF!-1)</f>
        <v>#REF!</v>
      </c>
      <c r="N20" s="142" t="e">
        <f>100*(#REF!/#REF!-1)</f>
        <v>#REF!</v>
      </c>
      <c r="O20" s="142" t="e">
        <f>100*(#REF!/#REF!-1)</f>
        <v>#REF!</v>
      </c>
      <c r="P20" s="142" t="e">
        <f>100*(#REF!/#REF!-1)</f>
        <v>#REF!</v>
      </c>
      <c r="Q20" s="142" t="e">
        <f>100*(#REF!/#REF!-1)</f>
        <v>#REF!</v>
      </c>
      <c r="R20" s="142" t="e">
        <f>100*(#REF!/#REF!-1)</f>
        <v>#REF!</v>
      </c>
      <c r="S20" s="142" t="e">
        <f>100*(#REF!/#REF!-1)</f>
        <v>#REF!</v>
      </c>
      <c r="T20" s="142" t="e">
        <f>100*(#REF!/#REF!-1)</f>
        <v>#REF!</v>
      </c>
      <c r="U20" s="142" t="e">
        <f>100*(#REF!/#REF!-1)</f>
        <v>#REF!</v>
      </c>
      <c r="V20" s="142" t="e">
        <f>100*(#REF!/#REF!-1)</f>
        <v>#REF!</v>
      </c>
      <c r="W20" s="142" t="e">
        <f>100*(#REF!/#REF!-1)</f>
        <v>#REF!</v>
      </c>
      <c r="X20" s="142" t="e">
        <f>100*(#REF!/#REF!-1)</f>
        <v>#REF!</v>
      </c>
      <c r="Y20" s="142" t="e">
        <f>100*(#REF!/#REF!-1)</f>
        <v>#REF!</v>
      </c>
    </row>
    <row r="21" spans="1:25">
      <c r="A21" s="13">
        <v>2011</v>
      </c>
      <c r="B21" s="13">
        <v>1</v>
      </c>
      <c r="C21" s="142" t="e">
        <f>100*(#REF!/#REF!-1)</f>
        <v>#REF!</v>
      </c>
      <c r="D21" s="142" t="e">
        <f>100*(#REF!/#REF!-1)</f>
        <v>#REF!</v>
      </c>
      <c r="E21" s="142" t="e">
        <f>100*(#REF!/#REF!-1)</f>
        <v>#REF!</v>
      </c>
      <c r="F21" s="142" t="e">
        <f>100*(#REF!/#REF!-1)</f>
        <v>#REF!</v>
      </c>
      <c r="G21" s="142" t="e">
        <f>100*(#REF!/#REF!-1)</f>
        <v>#REF!</v>
      </c>
      <c r="H21" s="142" t="e">
        <f>100*(#REF!/#REF!-1)</f>
        <v>#REF!</v>
      </c>
      <c r="I21" s="142" t="e">
        <f>100*(#REF!/#REF!-1)</f>
        <v>#REF!</v>
      </c>
      <c r="J21" s="142" t="e">
        <f>100*(#REF!/#REF!-1)</f>
        <v>#REF!</v>
      </c>
      <c r="K21" s="142" t="e">
        <f>100*(#REF!/#REF!-1)</f>
        <v>#REF!</v>
      </c>
      <c r="L21" s="142" t="e">
        <f>100*(#REF!/#REF!-1)</f>
        <v>#REF!</v>
      </c>
      <c r="M21" s="142" t="e">
        <f>100*(#REF!/#REF!-1)</f>
        <v>#REF!</v>
      </c>
      <c r="N21" s="142" t="e">
        <f>100*(#REF!/#REF!-1)</f>
        <v>#REF!</v>
      </c>
      <c r="O21" s="142" t="e">
        <f>100*(#REF!/#REF!-1)</f>
        <v>#REF!</v>
      </c>
      <c r="P21" s="142" t="e">
        <f>100*(#REF!/#REF!-1)</f>
        <v>#REF!</v>
      </c>
      <c r="Q21" s="142" t="e">
        <f>100*(#REF!/#REF!-1)</f>
        <v>#REF!</v>
      </c>
      <c r="R21" s="142" t="e">
        <f>100*(#REF!/#REF!-1)</f>
        <v>#REF!</v>
      </c>
      <c r="S21" s="142" t="e">
        <f>100*(#REF!/#REF!-1)</f>
        <v>#REF!</v>
      </c>
      <c r="T21" s="142" t="e">
        <f>100*(#REF!/#REF!-1)</f>
        <v>#REF!</v>
      </c>
      <c r="U21" s="142" t="e">
        <f>100*(#REF!/#REF!-1)</f>
        <v>#REF!</v>
      </c>
      <c r="V21" s="142" t="e">
        <f>100*(#REF!/#REF!-1)</f>
        <v>#REF!</v>
      </c>
      <c r="W21" s="142" t="e">
        <f>100*(#REF!/#REF!-1)</f>
        <v>#REF!</v>
      </c>
      <c r="X21" s="142" t="e">
        <f>100*(#REF!/#REF!-1)</f>
        <v>#REF!</v>
      </c>
      <c r="Y21" s="142" t="e">
        <f>100*(#REF!/#REF!-1)</f>
        <v>#REF!</v>
      </c>
    </row>
    <row r="22" spans="1:25">
      <c r="A22" s="13"/>
      <c r="B22" s="13">
        <v>2</v>
      </c>
      <c r="C22" s="142" t="e">
        <f>100*(#REF!/#REF!-1)</f>
        <v>#REF!</v>
      </c>
      <c r="D22" s="142" t="e">
        <f>100*(#REF!/#REF!-1)</f>
        <v>#REF!</v>
      </c>
      <c r="E22" s="142" t="e">
        <f>100*(#REF!/#REF!-1)</f>
        <v>#REF!</v>
      </c>
      <c r="F22" s="142" t="e">
        <f>100*(#REF!/#REF!-1)</f>
        <v>#REF!</v>
      </c>
      <c r="G22" s="142" t="e">
        <f>100*(#REF!/#REF!-1)</f>
        <v>#REF!</v>
      </c>
      <c r="H22" s="142" t="e">
        <f>100*(#REF!/#REF!-1)</f>
        <v>#REF!</v>
      </c>
      <c r="I22" s="142" t="e">
        <f>100*(#REF!/#REF!-1)</f>
        <v>#REF!</v>
      </c>
      <c r="J22" s="142" t="e">
        <f>100*(#REF!/#REF!-1)</f>
        <v>#REF!</v>
      </c>
      <c r="K22" s="142" t="e">
        <f>100*(#REF!/#REF!-1)</f>
        <v>#REF!</v>
      </c>
      <c r="L22" s="142" t="e">
        <f>100*(#REF!/#REF!-1)</f>
        <v>#REF!</v>
      </c>
      <c r="M22" s="142" t="e">
        <f>100*(#REF!/#REF!-1)</f>
        <v>#REF!</v>
      </c>
      <c r="N22" s="142" t="e">
        <f>100*(#REF!/#REF!-1)</f>
        <v>#REF!</v>
      </c>
      <c r="O22" s="142" t="e">
        <f>100*(#REF!/#REF!-1)</f>
        <v>#REF!</v>
      </c>
      <c r="P22" s="142" t="e">
        <f>100*(#REF!/#REF!-1)</f>
        <v>#REF!</v>
      </c>
      <c r="Q22" s="142" t="e">
        <f>100*(#REF!/#REF!-1)</f>
        <v>#REF!</v>
      </c>
      <c r="R22" s="142" t="e">
        <f>100*(#REF!/#REF!-1)</f>
        <v>#REF!</v>
      </c>
      <c r="S22" s="142" t="e">
        <f>100*(#REF!/#REF!-1)</f>
        <v>#REF!</v>
      </c>
      <c r="T22" s="142" t="e">
        <f>100*(#REF!/#REF!-1)</f>
        <v>#REF!</v>
      </c>
      <c r="U22" s="142" t="e">
        <f>100*(#REF!/#REF!-1)</f>
        <v>#REF!</v>
      </c>
      <c r="V22" s="142" t="e">
        <f>100*(#REF!/#REF!-1)</f>
        <v>#REF!</v>
      </c>
      <c r="W22" s="142" t="e">
        <f>100*(#REF!/#REF!-1)</f>
        <v>#REF!</v>
      </c>
      <c r="X22" s="142" t="e">
        <f>100*(#REF!/#REF!-1)</f>
        <v>#REF!</v>
      </c>
      <c r="Y22" s="142" t="e">
        <f>100*(#REF!/#REF!-1)</f>
        <v>#REF!</v>
      </c>
    </row>
    <row r="23" spans="1:25">
      <c r="A23" s="13"/>
      <c r="B23" s="13">
        <v>3</v>
      </c>
      <c r="C23" s="142" t="e">
        <f>100*(#REF!/#REF!-1)</f>
        <v>#REF!</v>
      </c>
      <c r="D23" s="142" t="e">
        <f>100*(#REF!/#REF!-1)</f>
        <v>#REF!</v>
      </c>
      <c r="E23" s="142" t="e">
        <f>100*(#REF!/#REF!-1)</f>
        <v>#REF!</v>
      </c>
      <c r="F23" s="142" t="e">
        <f>100*(#REF!/#REF!-1)</f>
        <v>#REF!</v>
      </c>
      <c r="G23" s="142" t="e">
        <f>100*(#REF!/#REF!-1)</f>
        <v>#REF!</v>
      </c>
      <c r="H23" s="142" t="e">
        <f>100*(#REF!/#REF!-1)</f>
        <v>#REF!</v>
      </c>
      <c r="I23" s="142" t="e">
        <f>100*(#REF!/#REF!-1)</f>
        <v>#REF!</v>
      </c>
      <c r="J23" s="142" t="e">
        <f>100*(#REF!/#REF!-1)</f>
        <v>#REF!</v>
      </c>
      <c r="K23" s="142" t="e">
        <f>100*(#REF!/#REF!-1)</f>
        <v>#REF!</v>
      </c>
      <c r="L23" s="142" t="e">
        <f>100*(#REF!/#REF!-1)</f>
        <v>#REF!</v>
      </c>
      <c r="M23" s="142" t="e">
        <f>100*(#REF!/#REF!-1)</f>
        <v>#REF!</v>
      </c>
      <c r="N23" s="142" t="e">
        <f>100*(#REF!/#REF!-1)</f>
        <v>#REF!</v>
      </c>
      <c r="O23" s="142" t="e">
        <f>100*(#REF!/#REF!-1)</f>
        <v>#REF!</v>
      </c>
      <c r="P23" s="142" t="e">
        <f>100*(#REF!/#REF!-1)</f>
        <v>#REF!</v>
      </c>
      <c r="Q23" s="142" t="e">
        <f>100*(#REF!/#REF!-1)</f>
        <v>#REF!</v>
      </c>
      <c r="R23" s="142" t="e">
        <f>100*(#REF!/#REF!-1)</f>
        <v>#REF!</v>
      </c>
      <c r="S23" s="142" t="e">
        <f>100*(#REF!/#REF!-1)</f>
        <v>#REF!</v>
      </c>
      <c r="T23" s="142" t="e">
        <f>100*(#REF!/#REF!-1)</f>
        <v>#REF!</v>
      </c>
      <c r="U23" s="142" t="e">
        <f>100*(#REF!/#REF!-1)</f>
        <v>#REF!</v>
      </c>
      <c r="V23" s="142" t="e">
        <f>100*(#REF!/#REF!-1)</f>
        <v>#REF!</v>
      </c>
      <c r="W23" s="142" t="e">
        <f>100*(#REF!/#REF!-1)</f>
        <v>#REF!</v>
      </c>
      <c r="X23" s="142" t="e">
        <f>100*(#REF!/#REF!-1)</f>
        <v>#REF!</v>
      </c>
      <c r="Y23" s="142" t="e">
        <f>100*(#REF!/#REF!-1)</f>
        <v>#REF!</v>
      </c>
    </row>
    <row r="24" spans="1:25">
      <c r="A24" s="13"/>
      <c r="B24" s="13">
        <v>4</v>
      </c>
      <c r="C24" s="142"/>
      <c r="D24" s="142"/>
      <c r="E24" s="142"/>
      <c r="F24" s="142"/>
      <c r="G24" s="142"/>
      <c r="H24" s="142"/>
      <c r="I24" s="142"/>
      <c r="J24" s="142"/>
      <c r="K24" s="142"/>
      <c r="L24" s="142"/>
      <c r="M24" s="142"/>
      <c r="N24" s="142"/>
      <c r="O24" s="142"/>
      <c r="P24" s="142"/>
      <c r="Q24" s="142"/>
      <c r="R24" s="142"/>
      <c r="S24" s="142"/>
      <c r="T24" s="142"/>
      <c r="U24" s="142"/>
      <c r="V24" s="142"/>
      <c r="W24" s="142"/>
      <c r="X24" s="142"/>
      <c r="Y24" s="142"/>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4"/>
  <cols>
    <col min="7" max="7" width="8.77734375" customWidth="1"/>
    <col min="25" max="25" width="1.77734375" customWidth="1"/>
    <col min="26" max="29" width="9.21875" style="2"/>
  </cols>
  <sheetData>
    <row r="1" spans="1:56">
      <c r="A1" t="s">
        <v>109</v>
      </c>
      <c r="AD1" t="s">
        <v>131</v>
      </c>
    </row>
    <row r="2" spans="1:56" ht="142.19999999999999">
      <c r="B2" s="345" t="s">
        <v>29</v>
      </c>
      <c r="C2" s="345" t="s">
        <v>30</v>
      </c>
      <c r="D2" s="345" t="s">
        <v>31</v>
      </c>
      <c r="E2" s="345" t="s">
        <v>32</v>
      </c>
      <c r="F2" s="346" t="s">
        <v>33</v>
      </c>
      <c r="G2" s="345" t="s">
        <v>34</v>
      </c>
      <c r="H2" s="346" t="s">
        <v>35</v>
      </c>
      <c r="I2" s="346" t="s">
        <v>36</v>
      </c>
      <c r="J2" s="345" t="s">
        <v>37</v>
      </c>
      <c r="K2" s="137" t="s">
        <v>38</v>
      </c>
      <c r="L2" s="137" t="s">
        <v>39</v>
      </c>
      <c r="M2" s="137" t="s">
        <v>40</v>
      </c>
      <c r="N2" s="138" t="s">
        <v>41</v>
      </c>
      <c r="O2" s="137" t="s">
        <v>42</v>
      </c>
      <c r="P2" s="137" t="s">
        <v>43</v>
      </c>
      <c r="Q2" s="137" t="s">
        <v>44</v>
      </c>
      <c r="R2" s="137" t="s">
        <v>45</v>
      </c>
      <c r="S2" s="137" t="s">
        <v>46</v>
      </c>
      <c r="T2" s="137" t="s">
        <v>47</v>
      </c>
      <c r="U2" s="137" t="s">
        <v>48</v>
      </c>
      <c r="V2" s="137" t="s">
        <v>127</v>
      </c>
      <c r="W2" s="137" t="s">
        <v>50</v>
      </c>
      <c r="X2" s="137" t="s">
        <v>51</v>
      </c>
      <c r="Y2" s="137"/>
      <c r="Z2" s="139" t="s">
        <v>52</v>
      </c>
      <c r="AA2" s="139" t="s">
        <v>117</v>
      </c>
      <c r="AB2" s="139" t="s">
        <v>118</v>
      </c>
      <c r="AC2" s="140"/>
      <c r="AD2" s="345" t="str">
        <f t="shared" ref="AD2:AZ2" si="0">B2</f>
        <v>Crops &amp; Cocoa</v>
      </c>
      <c r="AE2" s="345" t="str">
        <f t="shared" si="0"/>
        <v>Livestock</v>
      </c>
      <c r="AF2" s="345" t="str">
        <f t="shared" si="0"/>
        <v>Forestry</v>
      </c>
      <c r="AG2" s="345" t="str">
        <f t="shared" si="0"/>
        <v>Fishing</v>
      </c>
      <c r="AH2" s="346" t="str">
        <f t="shared" si="0"/>
        <v>Mining 
and Quarrying</v>
      </c>
      <c r="AI2" s="345" t="str">
        <f t="shared" si="0"/>
        <v xml:space="preserve"> Manufacturing</v>
      </c>
      <c r="AJ2" s="346" t="str">
        <f t="shared" si="0"/>
        <v xml:space="preserve">Electricity 
</v>
      </c>
      <c r="AK2" s="346" t="str">
        <f t="shared" si="0"/>
        <v>Water &amp; Sewerage</v>
      </c>
      <c r="AL2" s="345" t="str">
        <f t="shared" si="0"/>
        <v xml:space="preserve"> Construction</v>
      </c>
      <c r="AM2" s="137" t="str">
        <f t="shared" si="0"/>
        <v>Trade; Repair Of Vehicles, Household Goods</v>
      </c>
      <c r="AN2" s="137" t="str">
        <f t="shared" si="0"/>
        <v>Hotels And Restaurants</v>
      </c>
      <c r="AO2" s="137" t="str">
        <f t="shared" si="0"/>
        <v>Transport &amp; Storage</v>
      </c>
      <c r="AP2" s="138" t="str">
        <f t="shared" si="0"/>
        <v>Information &amp; Communication</v>
      </c>
      <c r="AQ2" s="137" t="str">
        <f t="shared" si="0"/>
        <v xml:space="preserve"> Financial &amp; Insurance Activities</v>
      </c>
      <c r="AR2" s="137" t="str">
        <f t="shared" si="0"/>
        <v>Real Estate Activities</v>
      </c>
      <c r="AS2" s="137" t="str">
        <f t="shared" si="0"/>
        <v>Business &amp; other Services Activities</v>
      </c>
      <c r="AT2" s="137" t="str">
        <f t="shared" si="0"/>
        <v>Public Administration</v>
      </c>
      <c r="AU2" s="137" t="str">
        <f t="shared" si="0"/>
        <v>Education</v>
      </c>
      <c r="AV2" s="137" t="str">
        <f t="shared" si="0"/>
        <v>Health</v>
      </c>
      <c r="AW2" s="137" t="str">
        <f t="shared" si="0"/>
        <v xml:space="preserve"> Other  Personal Service  Activities</v>
      </c>
      <c r="AX2" s="137" t="str">
        <f t="shared" si="0"/>
        <v>GDP at basic prices</v>
      </c>
      <c r="AY2" s="137" t="str">
        <f t="shared" si="0"/>
        <v>Net Taxes</v>
      </c>
      <c r="AZ2" s="137" t="str">
        <f t="shared" si="0"/>
        <v>GDP at Constant Prices</v>
      </c>
      <c r="BB2" s="139" t="s">
        <v>52</v>
      </c>
      <c r="BC2" s="139" t="s">
        <v>117</v>
      </c>
      <c r="BD2" s="139" t="s">
        <v>118</v>
      </c>
    </row>
    <row r="3" spans="1:56">
      <c r="A3" t="s">
        <v>132</v>
      </c>
      <c r="B3" s="115">
        <v>609.05579999999998</v>
      </c>
      <c r="C3" s="115">
        <v>100.47076</v>
      </c>
      <c r="D3" s="115">
        <v>129.68677299999999</v>
      </c>
      <c r="E3" s="115">
        <v>98.581844000000004</v>
      </c>
      <c r="F3" s="115">
        <v>112.369</v>
      </c>
      <c r="G3" s="115">
        <v>412.73537199999998</v>
      </c>
      <c r="H3" s="115">
        <v>37.848132</v>
      </c>
      <c r="I3" s="115">
        <v>54.190928</v>
      </c>
      <c r="J3" s="115">
        <v>247.38156515047999</v>
      </c>
      <c r="K3" s="115">
        <v>275.27246400000001</v>
      </c>
      <c r="L3" s="115">
        <v>198.39946800000001</v>
      </c>
      <c r="M3" s="115">
        <v>609.08018500000003</v>
      </c>
      <c r="N3" s="115">
        <v>121.725764</v>
      </c>
      <c r="O3" s="115">
        <v>112.543359</v>
      </c>
      <c r="P3" s="115">
        <v>97.85</v>
      </c>
      <c r="Q3" s="115">
        <v>134.805218</v>
      </c>
      <c r="R3" s="115">
        <v>217.35653400000001</v>
      </c>
      <c r="S3" s="115">
        <v>163.95251500000001</v>
      </c>
      <c r="T3" s="115">
        <v>62.421320999999999</v>
      </c>
      <c r="U3" s="115">
        <v>119.876121</v>
      </c>
      <c r="V3" s="115">
        <v>3915.6031231504799</v>
      </c>
      <c r="W3" s="115">
        <v>171.93870200000001</v>
      </c>
      <c r="X3" s="115">
        <v>4087.5418251504798</v>
      </c>
      <c r="Y3" s="115"/>
      <c r="Z3" s="141">
        <f>SUM(B3:E3)</f>
        <v>937.79517700000008</v>
      </c>
      <c r="AA3" s="141">
        <f>SUM(F3:J3)</f>
        <v>864.52499715047998</v>
      </c>
      <c r="AB3" s="141">
        <f>SUM(K3:U3)</f>
        <v>2113.2829489999999</v>
      </c>
      <c r="AC3" s="140"/>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141">
        <f>SUM(AD3:AG3)</f>
        <v>1373</v>
      </c>
      <c r="BC3" s="141">
        <f>SUM(AH3:AL3)</f>
        <v>865</v>
      </c>
      <c r="BD3" s="141">
        <f>SUM(AM3:AW3)</f>
        <v>2046</v>
      </c>
    </row>
    <row r="4" spans="1:56">
      <c r="A4" t="s">
        <v>133</v>
      </c>
      <c r="B4" s="115">
        <v>330.01712300000003</v>
      </c>
      <c r="C4" s="115">
        <v>85.512172000000007</v>
      </c>
      <c r="D4" s="115">
        <v>204.04796200000001</v>
      </c>
      <c r="E4" s="115">
        <v>85.242242000000005</v>
      </c>
      <c r="F4" s="115">
        <v>106.039863</v>
      </c>
      <c r="G4" s="115">
        <v>436.18658499999998</v>
      </c>
      <c r="H4" s="115">
        <v>37.492435</v>
      </c>
      <c r="I4" s="115">
        <v>56.042662</v>
      </c>
      <c r="J4" s="115">
        <v>248.51997715048</v>
      </c>
      <c r="K4" s="115">
        <v>272.37387899999999</v>
      </c>
      <c r="L4" s="115">
        <v>212.76350199999999</v>
      </c>
      <c r="M4" s="115">
        <v>551.439526</v>
      </c>
      <c r="N4" s="115">
        <v>112.69264</v>
      </c>
      <c r="O4" s="115">
        <v>121.53545699999999</v>
      </c>
      <c r="P4" s="115">
        <v>97.85</v>
      </c>
      <c r="Q4" s="115">
        <v>134.624053</v>
      </c>
      <c r="R4" s="115">
        <v>216.624391</v>
      </c>
      <c r="S4" s="115">
        <v>163.353959</v>
      </c>
      <c r="T4" s="115">
        <v>62.432642000000001</v>
      </c>
      <c r="U4" s="115">
        <v>325.688399</v>
      </c>
      <c r="V4" s="115">
        <v>3860.4794691504799</v>
      </c>
      <c r="W4" s="115">
        <v>207.277107</v>
      </c>
      <c r="X4" s="115">
        <v>4067.7565761504802</v>
      </c>
      <c r="Y4" s="115"/>
      <c r="Z4" s="141">
        <f t="shared" ref="Z4:Z23" si="1">SUM(B4:E4)</f>
        <v>704.81949900000006</v>
      </c>
      <c r="AA4" s="141">
        <f t="shared" ref="AA4:AA23" si="2">SUM(F4:J4)</f>
        <v>884.28152215047999</v>
      </c>
      <c r="AB4" s="141">
        <f t="shared" ref="AB4:AB23" si="3">SUM(K4:U4)</f>
        <v>2271.3784479999999</v>
      </c>
      <c r="AC4" s="140"/>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141">
        <f t="shared" ref="BB4:BB23" si="4">SUM(AD4:AG4)</f>
        <v>1296</v>
      </c>
      <c r="BC4" s="141">
        <f t="shared" ref="BC4:BC23" si="5">SUM(AH4:AL4)</f>
        <v>881</v>
      </c>
      <c r="BD4" s="141">
        <f t="shared" ref="BD4:BD23" si="6">SUM(AM4:AW4)</f>
        <v>2292</v>
      </c>
    </row>
    <row r="5" spans="1:56">
      <c r="A5" t="s">
        <v>134</v>
      </c>
      <c r="B5" s="115">
        <v>1356.007705</v>
      </c>
      <c r="C5" s="115">
        <v>80.450757999999993</v>
      </c>
      <c r="D5" s="115">
        <v>202.06716700000001</v>
      </c>
      <c r="E5" s="115">
        <v>146.56620799999999</v>
      </c>
      <c r="F5" s="115">
        <v>137.860207</v>
      </c>
      <c r="G5" s="115">
        <v>474.39156700000001</v>
      </c>
      <c r="H5" s="115">
        <v>34.427036000000001</v>
      </c>
      <c r="I5" s="115">
        <v>57.222219000000003</v>
      </c>
      <c r="J5" s="115">
        <v>249.08909515048001</v>
      </c>
      <c r="K5" s="115">
        <v>278.01450799999998</v>
      </c>
      <c r="L5" s="115">
        <v>236.397032</v>
      </c>
      <c r="M5" s="115">
        <v>610.43656299999998</v>
      </c>
      <c r="N5" s="115">
        <v>119.822639</v>
      </c>
      <c r="O5" s="115">
        <v>129.31007500000001</v>
      </c>
      <c r="P5" s="115">
        <v>97.85</v>
      </c>
      <c r="Q5" s="115">
        <v>117.796144</v>
      </c>
      <c r="R5" s="115">
        <v>215.158928</v>
      </c>
      <c r="S5" s="115">
        <v>162.15619699999999</v>
      </c>
      <c r="T5" s="115">
        <v>62.455660999999999</v>
      </c>
      <c r="U5" s="115">
        <v>109.014228</v>
      </c>
      <c r="V5" s="115">
        <v>4876.4939371504797</v>
      </c>
      <c r="W5" s="115">
        <v>196.61867000000001</v>
      </c>
      <c r="X5" s="115">
        <v>5073.1126071504796</v>
      </c>
      <c r="Y5" s="115"/>
      <c r="Z5" s="141">
        <f t="shared" si="1"/>
        <v>1785.0918379999998</v>
      </c>
      <c r="AA5" s="141">
        <f t="shared" si="2"/>
        <v>952.99012415048014</v>
      </c>
      <c r="AB5" s="141">
        <f t="shared" si="3"/>
        <v>2138.411975</v>
      </c>
      <c r="AC5" s="140"/>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141">
        <f t="shared" si="4"/>
        <v>1333</v>
      </c>
      <c r="BC5" s="141">
        <f t="shared" si="5"/>
        <v>966</v>
      </c>
      <c r="BD5" s="141">
        <f t="shared" si="6"/>
        <v>2154</v>
      </c>
    </row>
    <row r="6" spans="1:56">
      <c r="A6" t="s">
        <v>135</v>
      </c>
      <c r="B6" s="115">
        <v>1498.619373</v>
      </c>
      <c r="C6" s="115">
        <v>170.66631000000001</v>
      </c>
      <c r="D6" s="115">
        <v>200.19809699999999</v>
      </c>
      <c r="E6" s="115">
        <v>117.909706</v>
      </c>
      <c r="F6" s="115">
        <v>141.13093000000001</v>
      </c>
      <c r="G6" s="115">
        <v>500.18647600000003</v>
      </c>
      <c r="H6" s="115">
        <v>32.932397000000002</v>
      </c>
      <c r="I6" s="115">
        <v>56.944191000000004</v>
      </c>
      <c r="J6" s="115">
        <v>271.28380415048002</v>
      </c>
      <c r="K6" s="115">
        <v>315.03914900000001</v>
      </c>
      <c r="L6" s="115">
        <v>246.539997</v>
      </c>
      <c r="M6" s="115">
        <v>586.24372600000004</v>
      </c>
      <c r="N6" s="115">
        <v>128.75895700000001</v>
      </c>
      <c r="O6" s="115">
        <v>109.51110799999999</v>
      </c>
      <c r="P6" s="115">
        <v>97.85</v>
      </c>
      <c r="Q6" s="115">
        <v>135.274585</v>
      </c>
      <c r="R6" s="115">
        <v>212.96014700000001</v>
      </c>
      <c r="S6" s="115">
        <v>165.537329</v>
      </c>
      <c r="T6" s="115">
        <v>62.490375999999998</v>
      </c>
      <c r="U6" s="115">
        <v>107.021252</v>
      </c>
      <c r="V6" s="115">
        <v>5157.0979101504799</v>
      </c>
      <c r="W6" s="115">
        <v>319.56552099999999</v>
      </c>
      <c r="X6" s="115">
        <v>5476.6634311504804</v>
      </c>
      <c r="Y6" s="115"/>
      <c r="Z6" s="141">
        <f t="shared" si="1"/>
        <v>1987.3934859999999</v>
      </c>
      <c r="AA6" s="141">
        <f t="shared" si="2"/>
        <v>1002.4777981504801</v>
      </c>
      <c r="AB6" s="141">
        <f t="shared" si="3"/>
        <v>2167.2266260000001</v>
      </c>
      <c r="AC6" s="140"/>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141">
        <f t="shared" si="4"/>
        <v>1391</v>
      </c>
      <c r="BC6" s="141">
        <f t="shared" si="5"/>
        <v>994</v>
      </c>
      <c r="BD6" s="141">
        <f t="shared" si="6"/>
        <v>2187</v>
      </c>
    </row>
    <row r="7" spans="1:56">
      <c r="A7" t="s">
        <v>136</v>
      </c>
      <c r="B7" s="115">
        <v>575.58937900000001</v>
      </c>
      <c r="C7" s="115">
        <v>108.007597</v>
      </c>
      <c r="D7" s="115">
        <v>127.630352</v>
      </c>
      <c r="E7" s="115">
        <v>82.276488999999998</v>
      </c>
      <c r="F7" s="115">
        <v>135.778503</v>
      </c>
      <c r="G7" s="115">
        <v>438.20746400000002</v>
      </c>
      <c r="H7" s="115">
        <v>34.793066000000003</v>
      </c>
      <c r="I7" s="115">
        <v>56.498809000000001</v>
      </c>
      <c r="J7" s="115">
        <v>325.58907331130303</v>
      </c>
      <c r="K7" s="115">
        <v>293.15983999999997</v>
      </c>
      <c r="L7" s="115">
        <v>224.35709700000001</v>
      </c>
      <c r="M7" s="115">
        <v>659.93488400000001</v>
      </c>
      <c r="N7" s="115">
        <v>125.628062</v>
      </c>
      <c r="O7" s="115">
        <v>133.788714</v>
      </c>
      <c r="P7" s="115">
        <v>100.19840000000001</v>
      </c>
      <c r="Q7" s="115">
        <v>137.47031799999999</v>
      </c>
      <c r="R7" s="115">
        <v>236.91163700000001</v>
      </c>
      <c r="S7" s="115">
        <v>174.83779100000001</v>
      </c>
      <c r="T7" s="115">
        <v>62.661862999999997</v>
      </c>
      <c r="U7" s="115">
        <v>193.36125699999999</v>
      </c>
      <c r="V7" s="115">
        <v>4226.6805953112998</v>
      </c>
      <c r="W7" s="115">
        <v>317.33351599999997</v>
      </c>
      <c r="X7" s="115">
        <v>4544.0141113113004</v>
      </c>
      <c r="Y7" s="115"/>
      <c r="Z7" s="141">
        <f t="shared" si="1"/>
        <v>893.50381700000003</v>
      </c>
      <c r="AA7" s="141">
        <f t="shared" si="2"/>
        <v>990.86691531130305</v>
      </c>
      <c r="AB7" s="141">
        <f t="shared" si="3"/>
        <v>2342.309863</v>
      </c>
      <c r="AC7" s="140"/>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141">
        <f t="shared" si="4"/>
        <v>1304</v>
      </c>
      <c r="BC7" s="141">
        <f t="shared" si="5"/>
        <v>989</v>
      </c>
      <c r="BD7" s="141">
        <f t="shared" si="6"/>
        <v>2262</v>
      </c>
    </row>
    <row r="8" spans="1:56">
      <c r="A8" t="s">
        <v>137</v>
      </c>
      <c r="B8" s="115">
        <v>333.66665399999999</v>
      </c>
      <c r="C8" s="115">
        <v>91.074897000000007</v>
      </c>
      <c r="D8" s="115">
        <v>193.06372999999999</v>
      </c>
      <c r="E8" s="115">
        <v>84.595682999999994</v>
      </c>
      <c r="F8" s="115">
        <v>129.747973</v>
      </c>
      <c r="G8" s="115">
        <v>451.68599399999999</v>
      </c>
      <c r="H8" s="115">
        <v>27.301738</v>
      </c>
      <c r="I8" s="115">
        <v>55.433644999999999</v>
      </c>
      <c r="J8" s="115">
        <v>355.18157931130298</v>
      </c>
      <c r="K8" s="115">
        <v>282.455647</v>
      </c>
      <c r="L8" s="115">
        <v>223.55081999999999</v>
      </c>
      <c r="M8" s="115">
        <v>643.01770599999998</v>
      </c>
      <c r="N8" s="115">
        <v>128.736547</v>
      </c>
      <c r="O8" s="115">
        <v>127.781378</v>
      </c>
      <c r="P8" s="115">
        <v>100.19840000000001</v>
      </c>
      <c r="Q8" s="115">
        <v>135.74328399999999</v>
      </c>
      <c r="R8" s="115">
        <v>238.109655</v>
      </c>
      <c r="S8" s="115">
        <v>178.15773100000001</v>
      </c>
      <c r="T8" s="115">
        <v>65.487447000000003</v>
      </c>
      <c r="U8" s="115">
        <v>193.260896</v>
      </c>
      <c r="V8" s="115">
        <v>4038.2514043113001</v>
      </c>
      <c r="W8" s="115">
        <v>322.96227399999998</v>
      </c>
      <c r="X8" s="115">
        <v>4361.2136783113001</v>
      </c>
      <c r="Y8" s="115"/>
      <c r="Z8" s="141">
        <f t="shared" si="1"/>
        <v>702.40096400000004</v>
      </c>
      <c r="AA8" s="141">
        <f t="shared" si="2"/>
        <v>1019.3509293113029</v>
      </c>
      <c r="AB8" s="141">
        <f t="shared" si="3"/>
        <v>2316.499511</v>
      </c>
      <c r="AC8" s="140"/>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141">
        <f t="shared" si="4"/>
        <v>1301</v>
      </c>
      <c r="BC8" s="141">
        <f t="shared" si="5"/>
        <v>1009</v>
      </c>
      <c r="BD8" s="141">
        <f t="shared" si="6"/>
        <v>2365</v>
      </c>
    </row>
    <row r="9" spans="1:56">
      <c r="A9" t="s">
        <v>138</v>
      </c>
      <c r="B9" s="115">
        <v>1380.4138069999999</v>
      </c>
      <c r="C9" s="115">
        <v>84.790925999999999</v>
      </c>
      <c r="D9" s="115">
        <v>192.43059500000001</v>
      </c>
      <c r="E9" s="115">
        <v>138.277221</v>
      </c>
      <c r="F9" s="115">
        <v>136.209642</v>
      </c>
      <c r="G9" s="115">
        <v>427.18654400000003</v>
      </c>
      <c r="H9" s="115">
        <v>25.340070999999998</v>
      </c>
      <c r="I9" s="115">
        <v>55.993074999999997</v>
      </c>
      <c r="J9" s="115">
        <v>326.299436311303</v>
      </c>
      <c r="K9" s="115">
        <v>288.25342899999998</v>
      </c>
      <c r="L9" s="115">
        <v>203.35971599999999</v>
      </c>
      <c r="M9" s="115">
        <v>630.25327500000003</v>
      </c>
      <c r="N9" s="115">
        <v>124.43789099999999</v>
      </c>
      <c r="O9" s="115">
        <v>150.10711599999999</v>
      </c>
      <c r="P9" s="115">
        <v>100.19840000000001</v>
      </c>
      <c r="Q9" s="115">
        <v>122.929608</v>
      </c>
      <c r="R9" s="115">
        <v>240.263656</v>
      </c>
      <c r="S9" s="115">
        <v>180.56642400000001</v>
      </c>
      <c r="T9" s="115">
        <v>65.893068</v>
      </c>
      <c r="U9" s="115">
        <v>174.63103000000001</v>
      </c>
      <c r="V9" s="115">
        <v>5047.8349303113</v>
      </c>
      <c r="W9" s="115">
        <v>315.08639299999999</v>
      </c>
      <c r="X9" s="115">
        <v>5362.9213233112996</v>
      </c>
      <c r="Y9" s="115"/>
      <c r="Z9" s="141">
        <f t="shared" si="1"/>
        <v>1795.9125489999999</v>
      </c>
      <c r="AA9" s="141">
        <f t="shared" si="2"/>
        <v>971.028768311303</v>
      </c>
      <c r="AB9" s="141">
        <f t="shared" si="3"/>
        <v>2280.8936130000002</v>
      </c>
      <c r="AC9" s="140"/>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141">
        <f t="shared" si="4"/>
        <v>1340</v>
      </c>
      <c r="BC9" s="141">
        <f t="shared" si="5"/>
        <v>986</v>
      </c>
      <c r="BD9" s="141">
        <f t="shared" si="6"/>
        <v>2296</v>
      </c>
    </row>
    <row r="10" spans="1:56">
      <c r="A10" t="s">
        <v>139</v>
      </c>
      <c r="B10" s="115">
        <v>1452.9301599999999</v>
      </c>
      <c r="C10" s="115">
        <v>173.92658</v>
      </c>
      <c r="D10" s="115">
        <v>192.77532299999999</v>
      </c>
      <c r="E10" s="115">
        <v>110.65060699999999</v>
      </c>
      <c r="F10" s="115">
        <v>129.86388199999999</v>
      </c>
      <c r="G10" s="115">
        <v>484.21999799999998</v>
      </c>
      <c r="H10" s="115">
        <v>30.765125000000001</v>
      </c>
      <c r="I10" s="115">
        <v>59.074471000000003</v>
      </c>
      <c r="J10" s="115">
        <v>244.491821311303</v>
      </c>
      <c r="K10" s="115">
        <v>338.73108400000001</v>
      </c>
      <c r="L10" s="115">
        <v>265.33236699999998</v>
      </c>
      <c r="M10" s="115">
        <v>640.19413499999996</v>
      </c>
      <c r="N10" s="115">
        <v>123.997499</v>
      </c>
      <c r="O10" s="115">
        <v>148.122793</v>
      </c>
      <c r="P10" s="115">
        <v>100.19840000000001</v>
      </c>
      <c r="Q10" s="115">
        <v>146.55679000000001</v>
      </c>
      <c r="R10" s="115">
        <v>244.31505300000001</v>
      </c>
      <c r="S10" s="115">
        <v>186.93805399999999</v>
      </c>
      <c r="T10" s="115">
        <v>65.257622999999995</v>
      </c>
      <c r="U10" s="115">
        <v>159.046817</v>
      </c>
      <c r="V10" s="115">
        <v>5297.3885823112996</v>
      </c>
      <c r="W10" s="115">
        <v>348.01781699999998</v>
      </c>
      <c r="X10" s="115">
        <v>5645.4063993113004</v>
      </c>
      <c r="Y10" s="115"/>
      <c r="Z10" s="141">
        <f t="shared" si="1"/>
        <v>1930.2826700000001</v>
      </c>
      <c r="AA10" s="141">
        <f t="shared" si="2"/>
        <v>948.41529731130299</v>
      </c>
      <c r="AB10" s="141">
        <f t="shared" si="3"/>
        <v>2418.690615</v>
      </c>
      <c r="AC10" s="140"/>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141">
        <f t="shared" si="4"/>
        <v>1350</v>
      </c>
      <c r="BC10" s="141">
        <f t="shared" si="5"/>
        <v>939</v>
      </c>
      <c r="BD10" s="141">
        <f t="shared" si="6"/>
        <v>2452</v>
      </c>
    </row>
    <row r="11" spans="1:56">
      <c r="A11" t="s">
        <v>140</v>
      </c>
      <c r="B11" s="115">
        <v>608.64989700000001</v>
      </c>
      <c r="C11" s="115">
        <v>130.40921599999999</v>
      </c>
      <c r="D11" s="115">
        <v>127.910048</v>
      </c>
      <c r="E11" s="115">
        <v>91.463976000000002</v>
      </c>
      <c r="F11" s="115">
        <v>129.83433099999999</v>
      </c>
      <c r="G11" s="115">
        <v>475.64816000000002</v>
      </c>
      <c r="H11" s="115">
        <v>33.404618999999997</v>
      </c>
      <c r="I11" s="115">
        <v>57.945379000000003</v>
      </c>
      <c r="J11" s="115">
        <v>433.94206642012</v>
      </c>
      <c r="K11" s="115">
        <v>312.01943399999999</v>
      </c>
      <c r="L11" s="115">
        <v>286.68681400000003</v>
      </c>
      <c r="M11" s="115">
        <v>709.71710099999996</v>
      </c>
      <c r="N11" s="115">
        <v>145.24478199999999</v>
      </c>
      <c r="O11" s="115">
        <v>150.10359700000001</v>
      </c>
      <c r="P11" s="115">
        <v>102.60316160000001</v>
      </c>
      <c r="Q11" s="115">
        <v>133.31828200000001</v>
      </c>
      <c r="R11" s="115">
        <v>256.84794299999999</v>
      </c>
      <c r="S11" s="115">
        <v>195.19663800000001</v>
      </c>
      <c r="T11" s="115">
        <v>63.779926000000003</v>
      </c>
      <c r="U11" s="115">
        <v>211.75370699999999</v>
      </c>
      <c r="V11" s="115">
        <v>4656.4790780201201</v>
      </c>
      <c r="W11" s="115">
        <v>287.26727899999997</v>
      </c>
      <c r="X11" s="115">
        <v>4943.7463570201198</v>
      </c>
      <c r="Y11" s="115"/>
      <c r="Z11" s="141">
        <f t="shared" si="1"/>
        <v>958.43313699999999</v>
      </c>
      <c r="AA11" s="141">
        <f t="shared" si="2"/>
        <v>1130.7745554201201</v>
      </c>
      <c r="AB11" s="141">
        <f t="shared" si="3"/>
        <v>2567.2713855999996</v>
      </c>
      <c r="AC11" s="140"/>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141">
        <f t="shared" si="4"/>
        <v>1391</v>
      </c>
      <c r="BC11" s="141">
        <f t="shared" si="5"/>
        <v>1132</v>
      </c>
      <c r="BD11" s="141">
        <f t="shared" si="6"/>
        <v>2474</v>
      </c>
    </row>
    <row r="12" spans="1:56">
      <c r="A12" t="s">
        <v>141</v>
      </c>
      <c r="B12" s="115">
        <v>375.03963599999997</v>
      </c>
      <c r="C12" s="115">
        <v>100.738596</v>
      </c>
      <c r="D12" s="115">
        <v>185.657929</v>
      </c>
      <c r="E12" s="115">
        <v>117.223765</v>
      </c>
      <c r="F12" s="115">
        <v>138.33285799999999</v>
      </c>
      <c r="G12" s="115">
        <v>448.23824300000001</v>
      </c>
      <c r="H12" s="115">
        <v>35.294189000000003</v>
      </c>
      <c r="I12" s="115">
        <v>55.752994000000001</v>
      </c>
      <c r="J12" s="115">
        <v>447.45744742011999</v>
      </c>
      <c r="K12" s="115">
        <v>325.306149</v>
      </c>
      <c r="L12" s="115">
        <v>258.62655000000001</v>
      </c>
      <c r="M12" s="115">
        <v>630.62294299999996</v>
      </c>
      <c r="N12" s="115">
        <v>146.087546</v>
      </c>
      <c r="O12" s="115">
        <v>90.571258</v>
      </c>
      <c r="P12" s="115">
        <v>102.60316160000001</v>
      </c>
      <c r="Q12" s="115">
        <v>127.866901</v>
      </c>
      <c r="R12" s="115">
        <v>265.689367</v>
      </c>
      <c r="S12" s="115">
        <v>201.42310000000001</v>
      </c>
      <c r="T12" s="115">
        <v>64.056558999999993</v>
      </c>
      <c r="U12" s="115">
        <v>200.71002200000001</v>
      </c>
      <c r="V12" s="115">
        <v>4317.2992140201204</v>
      </c>
      <c r="W12" s="115">
        <v>299.04368199999999</v>
      </c>
      <c r="X12" s="115">
        <v>4616.34289602012</v>
      </c>
      <c r="Y12" s="115"/>
      <c r="Z12" s="141">
        <f t="shared" si="1"/>
        <v>778.65992599999993</v>
      </c>
      <c r="AA12" s="141">
        <f t="shared" si="2"/>
        <v>1125.0757314201198</v>
      </c>
      <c r="AB12" s="141">
        <f t="shared" si="3"/>
        <v>2413.5635566000001</v>
      </c>
      <c r="AC12" s="140"/>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141">
        <f t="shared" si="4"/>
        <v>1454</v>
      </c>
      <c r="BC12" s="141">
        <f t="shared" si="5"/>
        <v>1102</v>
      </c>
      <c r="BD12" s="141">
        <f t="shared" si="6"/>
        <v>2456</v>
      </c>
    </row>
    <row r="13" spans="1:56">
      <c r="A13" t="s">
        <v>142</v>
      </c>
      <c r="B13" s="115">
        <v>1514.356691</v>
      </c>
      <c r="C13" s="115">
        <v>88.889268000000001</v>
      </c>
      <c r="D13" s="115">
        <v>186.10933900000001</v>
      </c>
      <c r="E13" s="115">
        <v>153.98886999999999</v>
      </c>
      <c r="F13" s="115">
        <v>138.31036900000001</v>
      </c>
      <c r="G13" s="115">
        <v>456.19342599999999</v>
      </c>
      <c r="H13" s="115">
        <v>32.936821000000002</v>
      </c>
      <c r="I13" s="115">
        <v>56.086821999999998</v>
      </c>
      <c r="J13" s="115">
        <v>430.66881842011998</v>
      </c>
      <c r="K13" s="115">
        <v>340.39434699999998</v>
      </c>
      <c r="L13" s="115">
        <v>231.42348699999999</v>
      </c>
      <c r="M13" s="115">
        <v>700.15433800000005</v>
      </c>
      <c r="N13" s="115">
        <v>153.78579400000001</v>
      </c>
      <c r="O13" s="115">
        <v>213.058637</v>
      </c>
      <c r="P13" s="115">
        <v>102.60316160000001</v>
      </c>
      <c r="Q13" s="115">
        <v>143.01554200000001</v>
      </c>
      <c r="R13" s="115">
        <v>274.42325699999998</v>
      </c>
      <c r="S13" s="115">
        <v>207.68837300000001</v>
      </c>
      <c r="T13" s="115">
        <v>69.870572999999993</v>
      </c>
      <c r="U13" s="115">
        <v>189.02052900000001</v>
      </c>
      <c r="V13" s="115">
        <v>5682.9784630201202</v>
      </c>
      <c r="W13" s="115">
        <v>301.17671100000001</v>
      </c>
      <c r="X13" s="115">
        <v>5984.1551740201203</v>
      </c>
      <c r="Y13" s="115"/>
      <c r="Z13" s="141">
        <f t="shared" si="1"/>
        <v>1943.3441679999999</v>
      </c>
      <c r="AA13" s="141">
        <f t="shared" si="2"/>
        <v>1114.1962564201199</v>
      </c>
      <c r="AB13" s="141">
        <f t="shared" si="3"/>
        <v>2625.4380386000003</v>
      </c>
      <c r="AC13" s="140"/>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141">
        <f t="shared" si="4"/>
        <v>1444</v>
      </c>
      <c r="BC13" s="141">
        <f t="shared" si="5"/>
        <v>1131</v>
      </c>
      <c r="BD13" s="141">
        <f t="shared" si="6"/>
        <v>2633</v>
      </c>
    </row>
    <row r="14" spans="1:56">
      <c r="A14" t="s">
        <v>143</v>
      </c>
      <c r="B14" s="115">
        <v>1566.4537760000001</v>
      </c>
      <c r="C14" s="115">
        <v>161.06292099999999</v>
      </c>
      <c r="D14" s="115">
        <v>182.72268299999999</v>
      </c>
      <c r="E14" s="115">
        <v>125.32338900000001</v>
      </c>
      <c r="F14" s="115">
        <v>137.92244199999999</v>
      </c>
      <c r="G14" s="115">
        <v>487.92017099999998</v>
      </c>
      <c r="H14" s="115">
        <v>39.464371</v>
      </c>
      <c r="I14" s="115">
        <v>59.114804999999997</v>
      </c>
      <c r="J14" s="115">
        <v>427.39608642012001</v>
      </c>
      <c r="K14" s="115">
        <v>339.180071</v>
      </c>
      <c r="L14" s="115">
        <v>222.96315100000001</v>
      </c>
      <c r="M14" s="115">
        <v>631.405618</v>
      </c>
      <c r="N14" s="115">
        <v>155.78187800000001</v>
      </c>
      <c r="O14" s="115">
        <v>166.36650700000001</v>
      </c>
      <c r="P14" s="115">
        <v>102.60316160000001</v>
      </c>
      <c r="Q14" s="115">
        <v>128.59927500000001</v>
      </c>
      <c r="R14" s="115">
        <v>284.83943299999999</v>
      </c>
      <c r="S14" s="115">
        <v>209.99188899999999</v>
      </c>
      <c r="T14" s="115">
        <v>73.092943000000005</v>
      </c>
      <c r="U14" s="115">
        <v>184.815742</v>
      </c>
      <c r="V14" s="115">
        <v>5687.0203130201198</v>
      </c>
      <c r="W14" s="115">
        <v>360.81232899999998</v>
      </c>
      <c r="X14" s="115">
        <v>6047.8326420201201</v>
      </c>
      <c r="Y14" s="115"/>
      <c r="Z14" s="141">
        <f t="shared" si="1"/>
        <v>2035.5627689999999</v>
      </c>
      <c r="AA14" s="141">
        <f t="shared" si="2"/>
        <v>1151.8178754201201</v>
      </c>
      <c r="AB14" s="141">
        <f t="shared" si="3"/>
        <v>2499.6396685999998</v>
      </c>
      <c r="AC14" s="140"/>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141">
        <f t="shared" si="4"/>
        <v>1418</v>
      </c>
      <c r="BC14" s="141">
        <f t="shared" si="5"/>
        <v>1148</v>
      </c>
      <c r="BD14" s="141">
        <f t="shared" si="6"/>
        <v>2540</v>
      </c>
    </row>
    <row r="15" spans="1:56">
      <c r="A15" t="s">
        <v>144</v>
      </c>
      <c r="B15" s="115">
        <v>642.18124699999998</v>
      </c>
      <c r="C15" s="115">
        <v>124.420047</v>
      </c>
      <c r="D15" s="115">
        <v>125.35151999999999</v>
      </c>
      <c r="E15" s="115">
        <v>109.698306</v>
      </c>
      <c r="F15" s="115">
        <v>136.97874999999999</v>
      </c>
      <c r="G15" s="115">
        <v>453.29557899999998</v>
      </c>
      <c r="H15" s="115">
        <v>38.497987999999999</v>
      </c>
      <c r="I15" s="115">
        <v>61.359870000000001</v>
      </c>
      <c r="J15" s="115">
        <v>483.18207876344599</v>
      </c>
      <c r="K15" s="115">
        <v>341.643666</v>
      </c>
      <c r="L15" s="115">
        <v>257.090328</v>
      </c>
      <c r="M15" s="115">
        <v>747.45977100000005</v>
      </c>
      <c r="N15" s="115">
        <v>147.97250600000001</v>
      </c>
      <c r="O15" s="115">
        <v>147.317024</v>
      </c>
      <c r="P15" s="115">
        <v>105.06563747840001</v>
      </c>
      <c r="Q15" s="115">
        <v>150.978588</v>
      </c>
      <c r="R15" s="115">
        <v>292.02819599999998</v>
      </c>
      <c r="S15" s="115">
        <v>218.67675500000001</v>
      </c>
      <c r="T15" s="115">
        <v>75.254469999999998</v>
      </c>
      <c r="U15" s="115">
        <v>170.31050999999999</v>
      </c>
      <c r="V15" s="115">
        <v>4828.7628372418503</v>
      </c>
      <c r="W15" s="115">
        <v>244.66217800000001</v>
      </c>
      <c r="X15" s="115">
        <v>5073.4250152418499</v>
      </c>
      <c r="Y15" s="115"/>
      <c r="Z15" s="141">
        <f t="shared" si="1"/>
        <v>1001.65112</v>
      </c>
      <c r="AA15" s="141">
        <f t="shared" si="2"/>
        <v>1173.314265763446</v>
      </c>
      <c r="AB15" s="141">
        <f t="shared" si="3"/>
        <v>2653.7974514783996</v>
      </c>
      <c r="AC15" s="140"/>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141">
        <f t="shared" si="4"/>
        <v>1460</v>
      </c>
      <c r="BC15" s="141">
        <f t="shared" si="5"/>
        <v>1160</v>
      </c>
      <c r="BD15" s="141">
        <f t="shared" si="6"/>
        <v>2558</v>
      </c>
    </row>
    <row r="16" spans="1:56">
      <c r="A16" t="s">
        <v>145</v>
      </c>
      <c r="B16" s="115">
        <v>395.48273499999999</v>
      </c>
      <c r="C16" s="115">
        <v>102.98153600000001</v>
      </c>
      <c r="D16" s="115">
        <v>186.857461</v>
      </c>
      <c r="E16" s="115">
        <v>106.173963</v>
      </c>
      <c r="F16" s="115">
        <v>146.43867399999999</v>
      </c>
      <c r="G16" s="115">
        <v>460.38610399999999</v>
      </c>
      <c r="H16" s="115">
        <v>38.139175999999999</v>
      </c>
      <c r="I16" s="115">
        <v>58.837207999999997</v>
      </c>
      <c r="J16" s="115">
        <v>480.47843976344598</v>
      </c>
      <c r="K16" s="115">
        <v>338.07987400000002</v>
      </c>
      <c r="L16" s="115">
        <v>248.44579100000001</v>
      </c>
      <c r="M16" s="115">
        <v>655.10347300000001</v>
      </c>
      <c r="N16" s="115">
        <v>148.40471400000001</v>
      </c>
      <c r="O16" s="115">
        <v>156.453687</v>
      </c>
      <c r="P16" s="115">
        <v>105.06563747840001</v>
      </c>
      <c r="Q16" s="115">
        <v>133.73498799999999</v>
      </c>
      <c r="R16" s="115">
        <v>301.76231999999999</v>
      </c>
      <c r="S16" s="115">
        <v>228.29653400000001</v>
      </c>
      <c r="T16" s="115">
        <v>76.812445999999994</v>
      </c>
      <c r="U16" s="115">
        <v>264.96131200000002</v>
      </c>
      <c r="V16" s="115">
        <v>4632.89607324185</v>
      </c>
      <c r="W16" s="115">
        <v>223.40953500000001</v>
      </c>
      <c r="X16" s="115">
        <v>4856.3056082418498</v>
      </c>
      <c r="Y16" s="115"/>
      <c r="Z16" s="141">
        <f t="shared" si="1"/>
        <v>791.49569499999996</v>
      </c>
      <c r="AA16" s="141">
        <f t="shared" si="2"/>
        <v>1184.279601763446</v>
      </c>
      <c r="AB16" s="141">
        <f t="shared" si="3"/>
        <v>2657.1207764783999</v>
      </c>
      <c r="AC16" s="140"/>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141">
        <f t="shared" si="4"/>
        <v>1496</v>
      </c>
      <c r="BC16" s="141">
        <f t="shared" si="5"/>
        <v>1160</v>
      </c>
      <c r="BD16" s="141">
        <f t="shared" si="6"/>
        <v>2724</v>
      </c>
    </row>
    <row r="17" spans="1:56">
      <c r="A17" t="s">
        <v>146</v>
      </c>
      <c r="B17" s="115">
        <v>1666.6397480000001</v>
      </c>
      <c r="C17" s="115">
        <v>93.577287999999996</v>
      </c>
      <c r="D17" s="115">
        <v>188.655058</v>
      </c>
      <c r="E17" s="115">
        <v>125.739302</v>
      </c>
      <c r="F17" s="115">
        <v>149.841725</v>
      </c>
      <c r="G17" s="115">
        <v>451.29234700000001</v>
      </c>
      <c r="H17" s="115">
        <v>34.356371000000003</v>
      </c>
      <c r="I17" s="115">
        <v>62.091437999999997</v>
      </c>
      <c r="J17" s="115">
        <v>473.36443776344601</v>
      </c>
      <c r="K17" s="115">
        <v>338.62566199999998</v>
      </c>
      <c r="L17" s="115">
        <v>239.19627500000001</v>
      </c>
      <c r="M17" s="115">
        <v>708.27926100000002</v>
      </c>
      <c r="N17" s="115">
        <v>153.361831</v>
      </c>
      <c r="O17" s="115">
        <v>129.70570499999999</v>
      </c>
      <c r="P17" s="115">
        <v>105.06563747840001</v>
      </c>
      <c r="Q17" s="115">
        <v>118.983074</v>
      </c>
      <c r="R17" s="115">
        <v>305.85303699999997</v>
      </c>
      <c r="S17" s="115">
        <v>232.70812900000001</v>
      </c>
      <c r="T17" s="115">
        <v>78.051634000000007</v>
      </c>
      <c r="U17" s="115">
        <v>226.67058700000001</v>
      </c>
      <c r="V17" s="115">
        <v>5882.0585472418497</v>
      </c>
      <c r="W17" s="115">
        <v>232.226012</v>
      </c>
      <c r="X17" s="115">
        <v>6114.2845592418498</v>
      </c>
      <c r="Y17" s="115"/>
      <c r="Z17" s="141">
        <f t="shared" si="1"/>
        <v>2074.6113960000002</v>
      </c>
      <c r="AA17" s="141">
        <f t="shared" si="2"/>
        <v>1170.946318763446</v>
      </c>
      <c r="AB17" s="141">
        <f t="shared" si="3"/>
        <v>2636.5008324783998</v>
      </c>
      <c r="AC17" s="140"/>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141">
        <f t="shared" si="4"/>
        <v>1531</v>
      </c>
      <c r="BC17" s="141">
        <f t="shared" si="5"/>
        <v>1179</v>
      </c>
      <c r="BD17" s="141">
        <f t="shared" si="6"/>
        <v>2649</v>
      </c>
    </row>
    <row r="18" spans="1:56">
      <c r="A18" t="s">
        <v>147</v>
      </c>
      <c r="B18" s="115">
        <v>1775.0962689999999</v>
      </c>
      <c r="C18" s="115">
        <v>181.12112999999999</v>
      </c>
      <c r="D18" s="115">
        <v>186.496115</v>
      </c>
      <c r="E18" s="115">
        <v>118.588429</v>
      </c>
      <c r="F18" s="115">
        <v>147.94085200000001</v>
      </c>
      <c r="G18" s="115">
        <v>478.62597</v>
      </c>
      <c r="H18" s="115">
        <v>40.706465000000001</v>
      </c>
      <c r="I18" s="115">
        <v>64.111484000000004</v>
      </c>
      <c r="J18" s="115">
        <v>464.82777976344602</v>
      </c>
      <c r="K18" s="115">
        <v>369.58180700000003</v>
      </c>
      <c r="L18" s="115">
        <v>217.26844700000001</v>
      </c>
      <c r="M18" s="115">
        <v>679.25749499999995</v>
      </c>
      <c r="N18" s="115">
        <v>174.42566500000001</v>
      </c>
      <c r="O18" s="115">
        <v>244.42358400000001</v>
      </c>
      <c r="P18" s="115">
        <v>105.06563747840001</v>
      </c>
      <c r="Q18" s="115">
        <v>120.80334999999999</v>
      </c>
      <c r="R18" s="115">
        <v>308.55644599999999</v>
      </c>
      <c r="S18" s="115">
        <v>235.218582</v>
      </c>
      <c r="T18" s="115">
        <v>81.681450999999996</v>
      </c>
      <c r="U18" s="115">
        <v>183.157591</v>
      </c>
      <c r="V18" s="115">
        <v>6176.9545492418501</v>
      </c>
      <c r="W18" s="115">
        <v>233.502275</v>
      </c>
      <c r="X18" s="115">
        <v>6410.45682424185</v>
      </c>
      <c r="Y18" s="115"/>
      <c r="Z18" s="141">
        <f t="shared" si="1"/>
        <v>2261.3019429999999</v>
      </c>
      <c r="AA18" s="141">
        <f t="shared" si="2"/>
        <v>1196.212550763446</v>
      </c>
      <c r="AB18" s="141">
        <f t="shared" si="3"/>
        <v>2719.4400554784002</v>
      </c>
      <c r="AC18" s="140"/>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141">
        <f t="shared" si="4"/>
        <v>1568</v>
      </c>
      <c r="BC18" s="141">
        <f t="shared" si="5"/>
        <v>1193</v>
      </c>
      <c r="BD18" s="141">
        <f t="shared" si="6"/>
        <v>2759</v>
      </c>
    </row>
    <row r="19" spans="1:56">
      <c r="A19" t="s">
        <v>148</v>
      </c>
      <c r="B19" s="115">
        <v>702.79202499999997</v>
      </c>
      <c r="C19" s="115">
        <v>133.76794599999999</v>
      </c>
      <c r="D19" s="115">
        <v>126.60817900000001</v>
      </c>
      <c r="E19" s="115">
        <v>99.585246999999995</v>
      </c>
      <c r="F19" s="115">
        <v>143.33960200000001</v>
      </c>
      <c r="G19" s="115">
        <v>474.827946</v>
      </c>
      <c r="H19" s="115">
        <v>43.811079999999997</v>
      </c>
      <c r="I19" s="115">
        <v>62.653621000000001</v>
      </c>
      <c r="J19" s="115">
        <v>461.81316361378299</v>
      </c>
      <c r="K19" s="115">
        <v>378.34635300000002</v>
      </c>
      <c r="L19" s="115">
        <v>268.957582</v>
      </c>
      <c r="M19" s="115">
        <v>759.12419</v>
      </c>
      <c r="N19" s="115">
        <v>193.33510799999999</v>
      </c>
      <c r="O19" s="115">
        <v>221.66629</v>
      </c>
      <c r="P19" s="115">
        <v>107.587212777882</v>
      </c>
      <c r="Q19" s="115">
        <v>158.92018300000001</v>
      </c>
      <c r="R19" s="115">
        <v>311.91965800000003</v>
      </c>
      <c r="S19" s="115">
        <v>237.74456799999999</v>
      </c>
      <c r="T19" s="115">
        <v>84.881833999999998</v>
      </c>
      <c r="U19" s="115">
        <v>250.21186399999999</v>
      </c>
      <c r="V19" s="115">
        <v>5221.89365239166</v>
      </c>
      <c r="W19" s="115">
        <v>193.49142800000001</v>
      </c>
      <c r="X19" s="115">
        <v>5415.3850803916603</v>
      </c>
      <c r="Y19" s="115"/>
      <c r="Z19" s="141">
        <f t="shared" si="1"/>
        <v>1062.7533969999999</v>
      </c>
      <c r="AA19" s="141">
        <f t="shared" si="2"/>
        <v>1186.445412613783</v>
      </c>
      <c r="AB19" s="141">
        <f t="shared" si="3"/>
        <v>2972.6948427778816</v>
      </c>
      <c r="AC19" s="140"/>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141">
        <f t="shared" si="4"/>
        <v>1556</v>
      </c>
      <c r="BC19" s="141">
        <f t="shared" si="5"/>
        <v>1176</v>
      </c>
      <c r="BD19" s="141">
        <f t="shared" si="6"/>
        <v>2861</v>
      </c>
    </row>
    <row r="20" spans="1:56">
      <c r="A20" t="s">
        <v>149</v>
      </c>
      <c r="B20" s="115">
        <v>482.76928800000002</v>
      </c>
      <c r="C20" s="115">
        <v>108.662395</v>
      </c>
      <c r="D20" s="115">
        <v>210.41322600000001</v>
      </c>
      <c r="E20" s="115">
        <v>101.870244</v>
      </c>
      <c r="F20" s="115">
        <v>160.799654</v>
      </c>
      <c r="G20" s="115">
        <v>420.07866200000001</v>
      </c>
      <c r="H20" s="115">
        <v>45.417354000000003</v>
      </c>
      <c r="I20" s="115">
        <v>64.729495</v>
      </c>
      <c r="J20" s="115">
        <v>500.93673061378303</v>
      </c>
      <c r="K20" s="115">
        <v>383.00133199999999</v>
      </c>
      <c r="L20" s="115">
        <v>232.504919</v>
      </c>
      <c r="M20" s="115">
        <v>705.42239199999995</v>
      </c>
      <c r="N20" s="115">
        <v>180.94683699999999</v>
      </c>
      <c r="O20" s="115">
        <v>119.257153</v>
      </c>
      <c r="P20" s="115">
        <v>107.587212777882</v>
      </c>
      <c r="Q20" s="115">
        <v>167.193128</v>
      </c>
      <c r="R20" s="115">
        <v>313.47085900000002</v>
      </c>
      <c r="S20" s="115">
        <v>241.82567800000001</v>
      </c>
      <c r="T20" s="115">
        <v>85.289693999999997</v>
      </c>
      <c r="U20" s="115">
        <v>228.626182</v>
      </c>
      <c r="V20" s="115">
        <v>4860.8024353916599</v>
      </c>
      <c r="W20" s="115">
        <v>246.502306</v>
      </c>
      <c r="X20" s="115">
        <v>5107.3047413916602</v>
      </c>
      <c r="Y20" s="115"/>
      <c r="Z20" s="141">
        <f t="shared" si="1"/>
        <v>903.71515299999999</v>
      </c>
      <c r="AA20" s="141">
        <f t="shared" si="2"/>
        <v>1191.9618956137831</v>
      </c>
      <c r="AB20" s="141">
        <f t="shared" si="3"/>
        <v>2765.1253867778823</v>
      </c>
      <c r="AC20" s="140"/>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141">
        <f t="shared" si="4"/>
        <v>1755</v>
      </c>
      <c r="BC20" s="141">
        <f t="shared" si="5"/>
        <v>1158</v>
      </c>
      <c r="BD20" s="141">
        <f t="shared" si="6"/>
        <v>2828</v>
      </c>
    </row>
    <row r="21" spans="1:56">
      <c r="A21" t="s">
        <v>150</v>
      </c>
      <c r="B21" s="115">
        <v>1732.489656</v>
      </c>
      <c r="C21" s="115">
        <v>97.682964999999996</v>
      </c>
      <c r="D21" s="115">
        <v>210.77196900000001</v>
      </c>
      <c r="E21" s="115">
        <v>145.28813099999999</v>
      </c>
      <c r="F21" s="115">
        <v>162.68700200000001</v>
      </c>
      <c r="G21" s="115">
        <v>525.72093800000005</v>
      </c>
      <c r="H21" s="115">
        <v>40.922738000000003</v>
      </c>
      <c r="I21" s="115">
        <v>66.132298000000006</v>
      </c>
      <c r="J21" s="115">
        <v>490.26606161378299</v>
      </c>
      <c r="K21" s="115">
        <v>401.08038900000003</v>
      </c>
      <c r="L21" s="115">
        <v>263.66505899999999</v>
      </c>
      <c r="M21" s="115">
        <v>745.68753400000003</v>
      </c>
      <c r="N21" s="115">
        <v>194.46968799999999</v>
      </c>
      <c r="O21" s="115">
        <v>232.25185200000001</v>
      </c>
      <c r="P21" s="115">
        <v>107.587212777882</v>
      </c>
      <c r="Q21" s="115">
        <v>151.61407</v>
      </c>
      <c r="R21" s="115">
        <v>311.65697399999999</v>
      </c>
      <c r="S21" s="115">
        <v>241.82450299999999</v>
      </c>
      <c r="T21" s="115">
        <v>84.999414000000002</v>
      </c>
      <c r="U21" s="115">
        <v>217.91108500000001</v>
      </c>
      <c r="V21" s="115">
        <v>6424.7095393916597</v>
      </c>
      <c r="W21" s="115">
        <v>223.20837700000001</v>
      </c>
      <c r="X21" s="115">
        <v>6647.9179163916597</v>
      </c>
      <c r="Y21" s="115"/>
      <c r="Z21" s="141">
        <f t="shared" si="1"/>
        <v>2186.2327209999999</v>
      </c>
      <c r="AA21" s="141">
        <f t="shared" si="2"/>
        <v>1285.729037613783</v>
      </c>
      <c r="AB21" s="141">
        <f t="shared" si="3"/>
        <v>2952.7477807778819</v>
      </c>
      <c r="AC21" s="140"/>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141">
        <f t="shared" si="4"/>
        <v>1618</v>
      </c>
      <c r="BC21" s="141">
        <f t="shared" si="5"/>
        <v>1295</v>
      </c>
      <c r="BD21" s="141">
        <f t="shared" si="6"/>
        <v>2951</v>
      </c>
    </row>
    <row r="22" spans="1:56">
      <c r="A22" t="s">
        <v>151</v>
      </c>
      <c r="B22" s="115">
        <v>1785.3490300000001</v>
      </c>
      <c r="C22" s="115">
        <v>185.386695</v>
      </c>
      <c r="D22" s="115">
        <v>208.79280600000001</v>
      </c>
      <c r="E22" s="115">
        <v>120.271428</v>
      </c>
      <c r="F22" s="115">
        <v>158.793598</v>
      </c>
      <c r="G22" s="115">
        <v>563.07245399999999</v>
      </c>
      <c r="H22" s="115">
        <v>40.138545999999998</v>
      </c>
      <c r="I22" s="115">
        <v>65.852355000000003</v>
      </c>
      <c r="J22" s="115">
        <v>496.38309861378298</v>
      </c>
      <c r="K22" s="115">
        <v>410.666448</v>
      </c>
      <c r="L22" s="115">
        <v>222.72965300000001</v>
      </c>
      <c r="M22" s="115">
        <v>804.07385499999998</v>
      </c>
      <c r="N22" s="115">
        <v>208.154382</v>
      </c>
      <c r="O22" s="115">
        <v>218.315269</v>
      </c>
      <c r="P22" s="115">
        <v>107.587212777882</v>
      </c>
      <c r="Q22" s="115">
        <v>167.97261900000001</v>
      </c>
      <c r="R22" s="115">
        <v>311.91390799999999</v>
      </c>
      <c r="S22" s="115">
        <v>241.82332700000001</v>
      </c>
      <c r="T22" s="115">
        <v>91.690650000000005</v>
      </c>
      <c r="U22" s="115">
        <v>238.75086899999999</v>
      </c>
      <c r="V22" s="115">
        <v>6647.7182033916597</v>
      </c>
      <c r="W22" s="115">
        <v>368.99839300000002</v>
      </c>
      <c r="X22" s="115">
        <v>7016.7165963916596</v>
      </c>
      <c r="Y22" s="115"/>
      <c r="Z22" s="141">
        <f t="shared" si="1"/>
        <v>2299.7999589999999</v>
      </c>
      <c r="AA22" s="141">
        <f t="shared" si="2"/>
        <v>1324.240051613783</v>
      </c>
      <c r="AB22" s="141">
        <f t="shared" si="3"/>
        <v>3023.678192777882</v>
      </c>
      <c r="AC22" s="140"/>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141">
        <f t="shared" si="4"/>
        <v>1601</v>
      </c>
      <c r="BC22" s="141">
        <f t="shared" si="5"/>
        <v>1319</v>
      </c>
      <c r="BD22" s="141">
        <f t="shared" si="6"/>
        <v>3084</v>
      </c>
    </row>
    <row r="23" spans="1:56">
      <c r="A23" t="s">
        <v>152</v>
      </c>
      <c r="B23" s="115">
        <v>1133.7557220000001</v>
      </c>
      <c r="C23" s="115">
        <v>126.660687</v>
      </c>
      <c r="D23" s="115">
        <v>122.65034300000001</v>
      </c>
      <c r="E23" s="115">
        <v>96.814519000000004</v>
      </c>
      <c r="F23" s="115">
        <v>374.91379167448201</v>
      </c>
      <c r="G23" s="115">
        <v>523.62662611492999</v>
      </c>
      <c r="H23" s="115">
        <v>41.426842000000001</v>
      </c>
      <c r="I23" s="115">
        <v>65.077599000000006</v>
      </c>
      <c r="J23" s="115">
        <v>602.10657232032599</v>
      </c>
      <c r="K23" s="115">
        <v>393.79996871581898</v>
      </c>
      <c r="L23" s="115">
        <v>261.46033999999997</v>
      </c>
      <c r="M23" s="115">
        <v>896.22316883943597</v>
      </c>
      <c r="N23" s="115">
        <v>211.167182</v>
      </c>
      <c r="O23" s="115">
        <v>183.47606099999999</v>
      </c>
      <c r="P23" s="115">
        <v>110.16930588455099</v>
      </c>
      <c r="Q23" s="115">
        <v>201.06322494299999</v>
      </c>
      <c r="R23" s="115">
        <v>312.18281500000001</v>
      </c>
      <c r="S23" s="115">
        <v>246.87056699999999</v>
      </c>
      <c r="T23" s="115">
        <v>96.009833999999998</v>
      </c>
      <c r="U23" s="115">
        <v>272.70407119897999</v>
      </c>
      <c r="V23" s="115">
        <v>6272.1592406915197</v>
      </c>
      <c r="W23" s="115">
        <v>388.17450005980299</v>
      </c>
      <c r="X23" s="115">
        <v>6660.33374075133</v>
      </c>
      <c r="Y23" s="115"/>
      <c r="Z23" s="141">
        <f t="shared" si="1"/>
        <v>1479.8812710000002</v>
      </c>
      <c r="AA23" s="141">
        <f t="shared" si="2"/>
        <v>1607.151431109738</v>
      </c>
      <c r="AB23" s="141">
        <f t="shared" si="3"/>
        <v>3185.1265385817856</v>
      </c>
      <c r="AC23" s="140"/>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141">
        <f t="shared" si="4"/>
        <v>2224</v>
      </c>
      <c r="BC23" s="141">
        <f t="shared" si="5"/>
        <v>1603</v>
      </c>
      <c r="BD23" s="141">
        <f t="shared" si="6"/>
        <v>3060</v>
      </c>
    </row>
    <row r="24" spans="1:56">
      <c r="A24" t="s">
        <v>153</v>
      </c>
    </row>
    <row r="25" spans="1:56">
      <c r="A25" t="s">
        <v>154</v>
      </c>
    </row>
    <row r="26" spans="1:56">
      <c r="A26" t="s">
        <v>155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I7" sqref="I7"/>
    </sheetView>
  </sheetViews>
  <sheetFormatPr defaultColWidth="9.21875" defaultRowHeight="15.6"/>
  <cols>
    <col min="1" max="1" width="2.21875" style="53" customWidth="1"/>
    <col min="2" max="3" width="12.21875" style="53" customWidth="1"/>
    <col min="4" max="4" width="19.44140625" style="53" customWidth="1"/>
    <col min="5" max="5" width="11.44140625" style="53" customWidth="1"/>
    <col min="6" max="6" width="45.44140625" style="53" customWidth="1"/>
    <col min="7" max="7" width="0.77734375" style="53" customWidth="1"/>
    <col min="8" max="8" width="1.21875" style="53" customWidth="1"/>
    <col min="9" max="12" width="9.21875" style="53"/>
    <col min="13" max="13" width="20.44140625" style="53" customWidth="1"/>
    <col min="14" max="16384" width="9.21875" style="53"/>
  </cols>
  <sheetData>
    <row r="3" spans="2:6" ht="30" customHeight="1">
      <c r="B3" s="451" t="s">
        <v>1</v>
      </c>
      <c r="C3" s="451"/>
      <c r="D3" s="451"/>
      <c r="E3" s="451"/>
      <c r="F3" s="451"/>
    </row>
    <row r="4" spans="2:6" ht="23.25" customHeight="1">
      <c r="B4" s="452" t="s">
        <v>2</v>
      </c>
      <c r="C4" s="452"/>
      <c r="D4" s="452"/>
      <c r="E4" s="452"/>
      <c r="F4" s="452"/>
    </row>
    <row r="5" spans="2:6" ht="23.25" customHeight="1">
      <c r="B5" s="452" t="s">
        <v>3</v>
      </c>
      <c r="C5" s="452"/>
      <c r="D5" s="452"/>
      <c r="E5" s="452"/>
      <c r="F5" s="452"/>
    </row>
    <row r="6" spans="2:6" ht="22.2" customHeight="1">
      <c r="B6" s="452" t="s">
        <v>4</v>
      </c>
      <c r="C6" s="452"/>
      <c r="D6" s="452"/>
      <c r="E6" s="452"/>
      <c r="F6" s="452"/>
    </row>
    <row r="7" spans="2:6" ht="22.2" customHeight="1">
      <c r="B7" s="453"/>
      <c r="C7" s="453"/>
      <c r="D7" s="453"/>
      <c r="E7" s="453"/>
      <c r="F7" s="453"/>
    </row>
    <row r="8" spans="2:6" ht="22.2" customHeight="1">
      <c r="B8" s="451"/>
      <c r="C8" s="451"/>
      <c r="D8" s="451"/>
      <c r="E8" s="451"/>
      <c r="F8" s="451"/>
    </row>
    <row r="9" spans="2:6" ht="55.5" customHeight="1">
      <c r="B9" s="454"/>
      <c r="C9" s="454"/>
      <c r="D9" s="454"/>
      <c r="E9" s="454"/>
      <c r="F9" s="454"/>
    </row>
    <row r="10" spans="2:6" ht="13.5" customHeight="1">
      <c r="B10" s="455"/>
      <c r="C10" s="455"/>
      <c r="D10" s="455"/>
      <c r="E10" s="455"/>
      <c r="F10" s="455"/>
    </row>
    <row r="11" spans="2:6" ht="30" customHeight="1">
      <c r="B11" s="454"/>
      <c r="C11" s="454"/>
      <c r="D11" s="454"/>
      <c r="E11" s="454"/>
      <c r="F11" s="454"/>
    </row>
    <row r="12" spans="2:6" ht="69" customHeight="1">
      <c r="B12" s="454"/>
      <c r="C12" s="454"/>
      <c r="D12" s="454"/>
      <c r="E12" s="454"/>
      <c r="F12" s="454"/>
    </row>
    <row r="13" spans="2:6" ht="132" customHeight="1">
      <c r="B13" s="456"/>
      <c r="C13" s="456"/>
      <c r="D13" s="456"/>
      <c r="E13" s="456"/>
      <c r="F13" s="456"/>
    </row>
    <row r="14" spans="2:6" ht="50.25" customHeight="1">
      <c r="B14" s="454"/>
      <c r="C14" s="454"/>
      <c r="D14" s="454"/>
      <c r="E14" s="454"/>
      <c r="F14" s="454"/>
    </row>
    <row r="15" spans="2:6" ht="22.2" customHeight="1">
      <c r="B15" s="453"/>
      <c r="C15" s="453"/>
      <c r="D15" s="453"/>
      <c r="E15" s="453"/>
      <c r="F15" s="453"/>
    </row>
    <row r="16" spans="2:6" ht="22.2" customHeight="1">
      <c r="B16" s="453"/>
      <c r="C16" s="453"/>
      <c r="D16" s="453"/>
      <c r="E16" s="453"/>
      <c r="F16" s="453"/>
    </row>
    <row r="17" spans="2:6" ht="22.2" customHeight="1">
      <c r="B17" s="453"/>
      <c r="C17" s="453"/>
      <c r="D17" s="453"/>
      <c r="E17" s="453"/>
      <c r="F17" s="453"/>
    </row>
    <row r="18" spans="2:6" ht="35.25" customHeight="1">
      <c r="B18" s="453"/>
      <c r="C18" s="453"/>
      <c r="D18" s="453"/>
      <c r="E18" s="453"/>
      <c r="F18" s="453"/>
    </row>
    <row r="19" spans="2:6" ht="22.2" customHeight="1">
      <c r="B19" s="453"/>
      <c r="C19" s="453"/>
      <c r="D19" s="453"/>
      <c r="E19" s="453"/>
      <c r="F19" s="453"/>
    </row>
    <row r="20" spans="2:6" ht="22.2" customHeight="1">
      <c r="B20" s="453"/>
      <c r="C20" s="453"/>
      <c r="D20" s="453"/>
      <c r="E20" s="453"/>
      <c r="F20" s="453"/>
    </row>
    <row r="21" spans="2:6" ht="22.2" customHeight="1">
      <c r="B21" s="453"/>
      <c r="C21" s="453"/>
      <c r="D21" s="453"/>
      <c r="E21" s="453"/>
      <c r="F21" s="453"/>
    </row>
    <row r="22" spans="2:6" ht="22.2" customHeight="1">
      <c r="B22" s="453"/>
      <c r="C22" s="453"/>
      <c r="D22" s="453"/>
      <c r="E22" s="453"/>
      <c r="F22" s="453"/>
    </row>
    <row r="23" spans="2:6" ht="22.2" customHeight="1">
      <c r="B23" s="453"/>
      <c r="C23" s="453"/>
      <c r="D23" s="453"/>
      <c r="E23" s="453"/>
      <c r="F23" s="453"/>
    </row>
    <row r="24" spans="2:6" ht="22.2" customHeight="1">
      <c r="B24" s="453"/>
      <c r="C24" s="453"/>
      <c r="D24" s="453"/>
      <c r="E24" s="453"/>
      <c r="F24" s="453"/>
    </row>
    <row r="25" spans="2:6" ht="22.2" customHeight="1">
      <c r="B25" s="453"/>
      <c r="C25" s="453"/>
      <c r="D25" s="453"/>
      <c r="E25" s="453"/>
      <c r="F25" s="453"/>
    </row>
    <row r="26" spans="2:6" ht="22.2" customHeight="1">
      <c r="B26" s="453"/>
      <c r="C26" s="453"/>
      <c r="D26" s="453"/>
      <c r="E26" s="453"/>
      <c r="F26" s="453"/>
    </row>
    <row r="27" spans="2:6" ht="22.2" customHeight="1">
      <c r="B27" s="453"/>
      <c r="C27" s="453"/>
      <c r="D27" s="453"/>
      <c r="E27" s="453"/>
      <c r="F27" s="453"/>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4"/>
  <cols>
    <col min="1" max="9" width="9.21875" customWidth="1"/>
    <col min="10" max="10" width="1.44140625" customWidth="1"/>
  </cols>
  <sheetData>
    <row r="2" spans="1:1">
      <c r="A2" s="136" t="s">
        <v>119</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O56"/>
  <sheetViews>
    <sheetView showGridLines="0" zoomScaleNormal="100" workbookViewId="0">
      <pane xSplit="1" ySplit="3" topLeftCell="B41" activePane="bottomRight" state="frozen"/>
      <selection pane="topRight" activeCell="B1" sqref="B1"/>
      <selection pane="bottomLeft" activeCell="A4" sqref="A4"/>
      <selection pane="bottomRight" activeCell="A46" sqref="A46:D46"/>
    </sheetView>
  </sheetViews>
  <sheetFormatPr defaultColWidth="6.44140625" defaultRowHeight="14.4"/>
  <cols>
    <col min="1" max="1" width="10.21875" bestFit="1" customWidth="1"/>
    <col min="2" max="2" width="12.21875" customWidth="1"/>
    <col min="3" max="3" width="12.77734375" customWidth="1"/>
    <col min="4" max="4" width="10.44140625" customWidth="1"/>
    <col min="5" max="5" width="11.21875" customWidth="1"/>
    <col min="6" max="6" width="10.77734375" customWidth="1"/>
    <col min="7" max="7" width="14.44140625" customWidth="1"/>
    <col min="8" max="8" width="11.21875" bestFit="1" customWidth="1"/>
    <col min="9" max="11" width="8.44140625" customWidth="1"/>
    <col min="12" max="12" width="18.44140625" customWidth="1"/>
    <col min="13" max="14" width="9.21875" customWidth="1"/>
    <col min="15" max="15" width="14" customWidth="1"/>
    <col min="16" max="16" width="16.21875" customWidth="1"/>
    <col min="17" max="207" width="9.21875" customWidth="1"/>
    <col min="208" max="208" width="6" customWidth="1"/>
    <col min="209" max="209" width="3.44140625" customWidth="1"/>
    <col min="210" max="210" width="8.21875" customWidth="1"/>
    <col min="211" max="213" width="6.44140625" customWidth="1"/>
    <col min="214" max="214" width="6.21875" customWidth="1"/>
    <col min="215" max="215" width="8" customWidth="1"/>
    <col min="216" max="216" width="6.44140625" customWidth="1"/>
    <col min="217" max="217" width="6.77734375" customWidth="1"/>
    <col min="218" max="218" width="8" customWidth="1"/>
    <col min="219" max="219" width="8.44140625" customWidth="1"/>
    <col min="220" max="220" width="6.44140625" customWidth="1"/>
  </cols>
  <sheetData>
    <row r="1" spans="1:15" ht="22.5" customHeight="1">
      <c r="A1" s="483" t="s">
        <v>156</v>
      </c>
      <c r="B1" s="484"/>
      <c r="C1" s="484"/>
      <c r="D1" s="484"/>
      <c r="E1" s="484"/>
      <c r="F1" s="484"/>
      <c r="G1" s="484"/>
      <c r="H1" s="484"/>
      <c r="I1" s="484"/>
      <c r="J1" s="484"/>
      <c r="K1" s="484"/>
    </row>
    <row r="2" spans="1:15" ht="15" customHeight="1">
      <c r="A2" s="489" t="s">
        <v>323</v>
      </c>
      <c r="B2" s="485" t="s">
        <v>391</v>
      </c>
      <c r="C2" s="486"/>
      <c r="D2" s="486"/>
      <c r="E2" s="486"/>
      <c r="F2" s="486"/>
      <c r="G2" s="486"/>
      <c r="H2" s="487" t="s">
        <v>351</v>
      </c>
      <c r="I2" s="488"/>
      <c r="J2" s="488"/>
      <c r="K2" s="488"/>
    </row>
    <row r="3" spans="1:15" s="80" customFormat="1" ht="96.75" customHeight="1">
      <c r="A3" s="490"/>
      <c r="B3" s="427" t="s">
        <v>125</v>
      </c>
      <c r="C3" s="428" t="s">
        <v>117</v>
      </c>
      <c r="D3" s="435" t="s">
        <v>118</v>
      </c>
      <c r="E3" s="134" t="s">
        <v>349</v>
      </c>
      <c r="F3" s="78" t="s">
        <v>348</v>
      </c>
      <c r="G3" s="79" t="s">
        <v>350</v>
      </c>
      <c r="H3" s="427" t="s">
        <v>125</v>
      </c>
      <c r="I3" s="428" t="s">
        <v>117</v>
      </c>
      <c r="J3" s="435" t="s">
        <v>118</v>
      </c>
      <c r="K3" s="135" t="s">
        <v>349</v>
      </c>
    </row>
    <row r="4" spans="1:15" s="525" customFormat="1" ht="22.2" customHeight="1">
      <c r="A4" s="523" t="s">
        <v>291</v>
      </c>
      <c r="B4" s="430">
        <v>89.145575922669863</v>
      </c>
      <c r="C4" s="527">
        <v>88.282257333850865</v>
      </c>
      <c r="D4" s="430">
        <v>472.78938368180371</v>
      </c>
      <c r="E4" s="535">
        <v>650.21721693832455</v>
      </c>
      <c r="F4" s="533">
        <v>50.496683112840095</v>
      </c>
      <c r="G4" s="535">
        <v>700.71390005116461</v>
      </c>
      <c r="H4" s="430">
        <v>13.710122340720124</v>
      </c>
      <c r="I4" s="527">
        <v>13.577348466647072</v>
      </c>
      <c r="J4" s="430">
        <v>72.712529192632786</v>
      </c>
      <c r="K4" s="430">
        <v>100</v>
      </c>
      <c r="M4" s="538"/>
      <c r="N4" s="538"/>
      <c r="O4" s="538"/>
    </row>
    <row r="5" spans="1:15" s="525" customFormat="1" ht="22.2" customHeight="1">
      <c r="A5" s="523" t="s">
        <v>292</v>
      </c>
      <c r="B5" s="103">
        <v>217.75890223578588</v>
      </c>
      <c r="C5" s="103">
        <v>89.717746723424312</v>
      </c>
      <c r="D5" s="533">
        <v>504.9932459536189</v>
      </c>
      <c r="E5" s="535">
        <v>812.46989491282909</v>
      </c>
      <c r="F5" s="533">
        <v>55.319724160260591</v>
      </c>
      <c r="G5" s="535">
        <v>867.78961907308963</v>
      </c>
      <c r="H5" s="103">
        <v>26.802088741903418</v>
      </c>
      <c r="I5" s="103">
        <v>11.042593366865642</v>
      </c>
      <c r="J5" s="533">
        <v>62.155317891230943</v>
      </c>
      <c r="K5" s="430">
        <v>100</v>
      </c>
      <c r="M5" s="538"/>
      <c r="N5" s="538"/>
      <c r="O5" s="538"/>
    </row>
    <row r="6" spans="1:15" s="525" customFormat="1" ht="22.2" customHeight="1">
      <c r="A6" s="523" t="s">
        <v>293</v>
      </c>
      <c r="B6" s="103">
        <v>167.27201122169515</v>
      </c>
      <c r="C6" s="103">
        <v>88.88122452703243</v>
      </c>
      <c r="D6" s="533">
        <v>488.98918093520462</v>
      </c>
      <c r="E6" s="535">
        <v>745.1424166839322</v>
      </c>
      <c r="F6" s="533">
        <v>51.375001062113547</v>
      </c>
      <c r="G6" s="535">
        <v>796.51741774604579</v>
      </c>
      <c r="H6" s="103">
        <v>22.448327658771181</v>
      </c>
      <c r="I6" s="103">
        <v>11.928085495733264</v>
      </c>
      <c r="J6" s="533">
        <v>65.623586845495552</v>
      </c>
      <c r="K6" s="430">
        <v>100</v>
      </c>
      <c r="M6" s="538"/>
      <c r="N6" s="538"/>
      <c r="O6" s="538"/>
    </row>
    <row r="7" spans="1:15" s="525" customFormat="1" ht="22.2" customHeight="1">
      <c r="A7" s="523" t="s">
        <v>294</v>
      </c>
      <c r="B7" s="103">
        <v>171.82573147057582</v>
      </c>
      <c r="C7" s="103">
        <v>82.232580053847045</v>
      </c>
      <c r="D7" s="533">
        <v>542.57126402152221</v>
      </c>
      <c r="E7" s="535">
        <v>796.62957554594539</v>
      </c>
      <c r="F7" s="533">
        <v>49.586083251135229</v>
      </c>
      <c r="G7" s="535">
        <v>846.21565879708066</v>
      </c>
      <c r="H7" s="103">
        <v>21.569087659445781</v>
      </c>
      <c r="I7" s="103">
        <v>10.322561775024672</v>
      </c>
      <c r="J7" s="533">
        <v>68.108350565529506</v>
      </c>
      <c r="K7" s="430">
        <v>100</v>
      </c>
      <c r="M7" s="538"/>
      <c r="N7" s="538"/>
      <c r="O7" s="538"/>
    </row>
    <row r="8" spans="1:15" s="525" customFormat="1" ht="22.2" customHeight="1">
      <c r="A8" s="523" t="s">
        <v>295</v>
      </c>
      <c r="B8" s="103">
        <v>87.306026237236381</v>
      </c>
      <c r="C8" s="103">
        <v>95.870934844860301</v>
      </c>
      <c r="D8" s="533">
        <v>485.73862718741447</v>
      </c>
      <c r="E8" s="535">
        <v>668.91558826951132</v>
      </c>
      <c r="F8" s="533">
        <v>54.852176853530096</v>
      </c>
      <c r="G8" s="535">
        <v>723.76776512304139</v>
      </c>
      <c r="H8" s="103">
        <v>13.051874970218231</v>
      </c>
      <c r="I8" s="103">
        <v>14.332291925335303</v>
      </c>
      <c r="J8" s="533">
        <v>72.615833104446452</v>
      </c>
      <c r="K8" s="430">
        <v>100</v>
      </c>
      <c r="M8" s="538"/>
      <c r="N8" s="538"/>
      <c r="O8" s="538"/>
    </row>
    <row r="9" spans="1:15" s="525" customFormat="1" ht="22.2" customHeight="1">
      <c r="A9" s="523" t="s">
        <v>296</v>
      </c>
      <c r="B9" s="103">
        <v>196.27756279409934</v>
      </c>
      <c r="C9" s="103">
        <v>107.51700163840088</v>
      </c>
      <c r="D9" s="533">
        <v>514.73502506835621</v>
      </c>
      <c r="E9" s="535">
        <v>818.52958950085667</v>
      </c>
      <c r="F9" s="533">
        <v>60.130688900249517</v>
      </c>
      <c r="G9" s="535">
        <v>878.66027840110621</v>
      </c>
      <c r="H9" s="103">
        <v>23.979287408997681</v>
      </c>
      <c r="I9" s="103">
        <v>13.135383621741184</v>
      </c>
      <c r="J9" s="533">
        <v>62.885328969261103</v>
      </c>
      <c r="K9" s="430">
        <v>100</v>
      </c>
      <c r="M9" s="538"/>
      <c r="N9" s="538"/>
      <c r="O9" s="538"/>
    </row>
    <row r="10" spans="1:15" s="525" customFormat="1" ht="22.2" customHeight="1">
      <c r="A10" s="523" t="s">
        <v>297</v>
      </c>
      <c r="B10" s="103">
        <v>158.64425261733277</v>
      </c>
      <c r="C10" s="103">
        <v>99.811080790038758</v>
      </c>
      <c r="D10" s="533">
        <v>511.93426191475436</v>
      </c>
      <c r="E10" s="535">
        <v>770.38959532212607</v>
      </c>
      <c r="F10" s="533">
        <v>58.206807997894202</v>
      </c>
      <c r="G10" s="535">
        <v>828.59640332002027</v>
      </c>
      <c r="H10" s="103">
        <v>20.59273042894592</v>
      </c>
      <c r="I10" s="103">
        <v>12.95592274299919</v>
      </c>
      <c r="J10" s="533">
        <v>66.451346828054866</v>
      </c>
      <c r="K10" s="430">
        <v>100</v>
      </c>
      <c r="M10" s="538"/>
      <c r="N10" s="538"/>
      <c r="O10" s="538"/>
    </row>
    <row r="11" spans="1:15" s="525" customFormat="1" ht="22.2" customHeight="1">
      <c r="A11" s="523" t="s">
        <v>298</v>
      </c>
      <c r="B11" s="103">
        <v>167.87939895329453</v>
      </c>
      <c r="C11" s="103">
        <v>97.364953387468944</v>
      </c>
      <c r="D11" s="533">
        <v>521.24845019695795</v>
      </c>
      <c r="E11" s="535">
        <v>786.49280253772145</v>
      </c>
      <c r="F11" s="533">
        <v>53.325262162864007</v>
      </c>
      <c r="G11" s="535">
        <v>839.81806470058541</v>
      </c>
      <c r="H11" s="103">
        <v>21.345319170322956</v>
      </c>
      <c r="I11" s="103">
        <v>12.379636923988146</v>
      </c>
      <c r="J11" s="533">
        <v>66.275043905688889</v>
      </c>
      <c r="K11" s="430">
        <v>100</v>
      </c>
      <c r="M11" s="538"/>
      <c r="N11" s="538"/>
      <c r="O11" s="538"/>
    </row>
    <row r="12" spans="1:15" s="525" customFormat="1" ht="22.2" customHeight="1">
      <c r="A12" s="523" t="s">
        <v>299</v>
      </c>
      <c r="B12" s="103">
        <v>93.004702748615514</v>
      </c>
      <c r="C12" s="103">
        <v>128.47796457343156</v>
      </c>
      <c r="D12" s="533">
        <v>422.10613640239012</v>
      </c>
      <c r="E12" s="535">
        <v>643.58880372443718</v>
      </c>
      <c r="F12" s="533">
        <v>47.081907806604171</v>
      </c>
      <c r="G12" s="535">
        <v>690.67071153104132</v>
      </c>
      <c r="H12" s="103">
        <v>14.450951012571837</v>
      </c>
      <c r="I12" s="103">
        <v>19.962740779505769</v>
      </c>
      <c r="J12" s="533">
        <v>65.5863082079224</v>
      </c>
      <c r="K12" s="430">
        <v>100</v>
      </c>
      <c r="M12" s="538"/>
      <c r="N12" s="538"/>
      <c r="O12" s="538"/>
    </row>
    <row r="13" spans="1:15" s="525" customFormat="1" ht="22.2" customHeight="1">
      <c r="A13" s="523" t="s">
        <v>300</v>
      </c>
      <c r="B13" s="103">
        <v>202.76188504037012</v>
      </c>
      <c r="C13" s="103">
        <v>132.18602793437717</v>
      </c>
      <c r="D13" s="533">
        <v>490.32014044910966</v>
      </c>
      <c r="E13" s="535">
        <v>825.26805342385694</v>
      </c>
      <c r="F13" s="533">
        <v>55.153487396995054</v>
      </c>
      <c r="G13" s="535">
        <v>880.42154082085199</v>
      </c>
      <c r="H13" s="103">
        <v>24.569215323331047</v>
      </c>
      <c r="I13" s="103">
        <v>16.01734459318596</v>
      </c>
      <c r="J13" s="533">
        <v>59.413440083482996</v>
      </c>
      <c r="K13" s="430">
        <v>100</v>
      </c>
      <c r="M13" s="538"/>
      <c r="N13" s="538"/>
      <c r="O13" s="538"/>
    </row>
    <row r="14" spans="1:15" s="525" customFormat="1" ht="22.2" customHeight="1">
      <c r="A14" s="523" t="s">
        <v>301</v>
      </c>
      <c r="B14" s="103">
        <v>157.94765228789416</v>
      </c>
      <c r="C14" s="103">
        <v>102.20960801748069</v>
      </c>
      <c r="D14" s="533">
        <v>476.09221089828816</v>
      </c>
      <c r="E14" s="535">
        <v>736.24947120366323</v>
      </c>
      <c r="F14" s="533">
        <v>57.019936126698148</v>
      </c>
      <c r="G14" s="535">
        <v>793.26940733036133</v>
      </c>
      <c r="H14" s="103">
        <v>21.453007229964076</v>
      </c>
      <c r="I14" s="103">
        <v>13.882469463833027</v>
      </c>
      <c r="J14" s="533">
        <v>64.664523306202852</v>
      </c>
      <c r="K14" s="430">
        <v>100</v>
      </c>
      <c r="M14" s="538"/>
      <c r="N14" s="538"/>
      <c r="O14" s="538"/>
    </row>
    <row r="15" spans="1:15" s="525" customFormat="1" ht="22.2" customHeight="1">
      <c r="A15" s="523" t="s">
        <v>302</v>
      </c>
      <c r="B15" s="103">
        <v>167.75938852982213</v>
      </c>
      <c r="C15" s="103">
        <v>142.40731027010679</v>
      </c>
      <c r="D15" s="533">
        <v>510.05031205782745</v>
      </c>
      <c r="E15" s="535">
        <v>820.21701085775658</v>
      </c>
      <c r="F15" s="533">
        <v>51.090840660930155</v>
      </c>
      <c r="G15" s="535">
        <v>871.30785151868668</v>
      </c>
      <c r="H15" s="103">
        <v>20.453049169802608</v>
      </c>
      <c r="I15" s="103">
        <v>17.362150307170758</v>
      </c>
      <c r="J15" s="533">
        <v>62.18480052302661</v>
      </c>
      <c r="K15" s="430">
        <v>100</v>
      </c>
      <c r="M15" s="538"/>
      <c r="N15" s="538"/>
      <c r="O15" s="538"/>
    </row>
    <row r="16" spans="1:15" s="525" customFormat="1" ht="22.2" customHeight="1">
      <c r="A16" s="523" t="s">
        <v>303</v>
      </c>
      <c r="B16" s="103">
        <v>99.213980480265917</v>
      </c>
      <c r="C16" s="103">
        <v>120.62707952470586</v>
      </c>
      <c r="D16" s="533">
        <v>413.94719755553331</v>
      </c>
      <c r="E16" s="535">
        <v>633.78825756050514</v>
      </c>
      <c r="F16" s="533">
        <v>42.515463292192436</v>
      </c>
      <c r="G16" s="535">
        <v>676.30372085269755</v>
      </c>
      <c r="H16" s="103">
        <v>15.654120961809454</v>
      </c>
      <c r="I16" s="103">
        <v>19.03270975530658</v>
      </c>
      <c r="J16" s="533">
        <v>65.313169282883948</v>
      </c>
      <c r="K16" s="430">
        <v>100</v>
      </c>
      <c r="M16" s="538"/>
      <c r="N16" s="538"/>
      <c r="O16" s="538"/>
    </row>
    <row r="17" spans="1:15" s="525" customFormat="1" ht="22.2" customHeight="1">
      <c r="A17" s="523" t="s">
        <v>304</v>
      </c>
      <c r="B17" s="103">
        <v>229.56372379610761</v>
      </c>
      <c r="C17" s="103">
        <v>125.55289486768231</v>
      </c>
      <c r="D17" s="533">
        <v>496.43780996318708</v>
      </c>
      <c r="E17" s="535">
        <v>851.55442862697703</v>
      </c>
      <c r="F17" s="533">
        <v>49.239102837682687</v>
      </c>
      <c r="G17" s="535">
        <v>900.79353146465974</v>
      </c>
      <c r="H17" s="103">
        <v>26.958197395115409</v>
      </c>
      <c r="I17" s="103">
        <v>14.743965934170566</v>
      </c>
      <c r="J17" s="533">
        <v>58.29783667071402</v>
      </c>
      <c r="K17" s="430">
        <v>100</v>
      </c>
      <c r="M17" s="538"/>
      <c r="N17" s="538"/>
      <c r="O17" s="538"/>
    </row>
    <row r="18" spans="1:15" s="525" customFormat="1" ht="22.2" customHeight="1">
      <c r="A18" s="523" t="s">
        <v>305</v>
      </c>
      <c r="B18" s="103">
        <v>171.29574881971669</v>
      </c>
      <c r="C18" s="103">
        <v>123.85357579118391</v>
      </c>
      <c r="D18" s="533">
        <v>423.36373904819527</v>
      </c>
      <c r="E18" s="535">
        <v>718.51306365909579</v>
      </c>
      <c r="F18" s="533">
        <v>46.074647647133119</v>
      </c>
      <c r="G18" s="535">
        <v>764.58771130622893</v>
      </c>
      <c r="H18" s="103">
        <v>23.840310981595362</v>
      </c>
      <c r="I18" s="103">
        <v>17.237484195547935</v>
      </c>
      <c r="J18" s="533">
        <v>58.922204822856713</v>
      </c>
      <c r="K18" s="430">
        <v>100</v>
      </c>
      <c r="M18" s="538"/>
      <c r="N18" s="538"/>
      <c r="O18" s="538"/>
    </row>
    <row r="19" spans="1:15" s="525" customFormat="1" ht="22.2" customHeight="1">
      <c r="A19" s="523" t="s">
        <v>306</v>
      </c>
      <c r="B19" s="103">
        <v>176.15563103964431</v>
      </c>
      <c r="C19" s="103">
        <v>116.17453867441466</v>
      </c>
      <c r="D19" s="533">
        <v>464.81868678232456</v>
      </c>
      <c r="E19" s="535">
        <v>757.14885649638359</v>
      </c>
      <c r="F19" s="533">
        <v>45.165190581437663</v>
      </c>
      <c r="G19" s="535">
        <v>802.31404707782121</v>
      </c>
      <c r="H19" s="103">
        <v>23.265653712373492</v>
      </c>
      <c r="I19" s="103">
        <v>15.343685416365622</v>
      </c>
      <c r="J19" s="533">
        <v>61.390660871260884</v>
      </c>
      <c r="K19" s="430">
        <v>100</v>
      </c>
      <c r="M19" s="538"/>
      <c r="N19" s="538"/>
      <c r="O19" s="538"/>
    </row>
    <row r="20" spans="1:15" s="525" customFormat="1" ht="22.2" customHeight="1">
      <c r="A20" s="523" t="s">
        <v>307</v>
      </c>
      <c r="B20" s="103">
        <v>119.40628413033076</v>
      </c>
      <c r="C20" s="103">
        <v>137.46269307826935</v>
      </c>
      <c r="D20" s="533">
        <v>527.49083047612294</v>
      </c>
      <c r="E20" s="535">
        <v>784.35980768472325</v>
      </c>
      <c r="F20" s="533">
        <v>44.770379075991627</v>
      </c>
      <c r="G20" s="535">
        <v>829.13018676071488</v>
      </c>
      <c r="H20" s="103">
        <v>15.223406778426696</v>
      </c>
      <c r="I20" s="103">
        <v>17.525463662401613</v>
      </c>
      <c r="J20" s="533">
        <v>67.251129559171659</v>
      </c>
      <c r="K20" s="430">
        <v>100</v>
      </c>
      <c r="M20" s="538"/>
      <c r="N20" s="538"/>
      <c r="O20" s="538"/>
    </row>
    <row r="21" spans="1:15" s="525" customFormat="1" ht="22.2" customHeight="1">
      <c r="A21" s="523" t="s">
        <v>308</v>
      </c>
      <c r="B21" s="103">
        <v>260.38629212068486</v>
      </c>
      <c r="C21" s="103">
        <v>143.28087982568758</v>
      </c>
      <c r="D21" s="533">
        <v>472.29582128552136</v>
      </c>
      <c r="E21" s="535">
        <v>875.96299323189396</v>
      </c>
      <c r="F21" s="533">
        <v>46.358011047519767</v>
      </c>
      <c r="G21" s="535">
        <v>922.32100427941373</v>
      </c>
      <c r="H21" s="103">
        <v>29.725718338851415</v>
      </c>
      <c r="I21" s="103">
        <v>16.356955822648182</v>
      </c>
      <c r="J21" s="533">
        <v>53.917325838500382</v>
      </c>
      <c r="K21" s="430">
        <v>100</v>
      </c>
      <c r="M21" s="538"/>
      <c r="N21" s="538"/>
      <c r="O21" s="538"/>
    </row>
    <row r="22" spans="1:15" s="525" customFormat="1" ht="22.2" customHeight="1">
      <c r="A22" s="523" t="s">
        <v>309</v>
      </c>
      <c r="B22" s="103">
        <v>193.06421819948798</v>
      </c>
      <c r="C22" s="103">
        <v>145.70748261199108</v>
      </c>
      <c r="D22" s="533">
        <v>423.72675999543713</v>
      </c>
      <c r="E22" s="535">
        <v>762.49846080691623</v>
      </c>
      <c r="F22" s="533">
        <v>52.695731991467206</v>
      </c>
      <c r="G22" s="535">
        <v>815.19419279838348</v>
      </c>
      <c r="H22" s="103">
        <v>25.319948579984963</v>
      </c>
      <c r="I22" s="103">
        <v>19.109216621604155</v>
      </c>
      <c r="J22" s="533">
        <v>55.570834798410871</v>
      </c>
      <c r="K22" s="430">
        <v>100</v>
      </c>
      <c r="M22" s="538"/>
      <c r="N22" s="538"/>
      <c r="O22" s="538"/>
    </row>
    <row r="23" spans="1:15" s="525" customFormat="1" ht="22.2" customHeight="1">
      <c r="A23" s="523" t="s">
        <v>310</v>
      </c>
      <c r="B23" s="103">
        <v>208.58141839754802</v>
      </c>
      <c r="C23" s="103">
        <v>166.1005487889191</v>
      </c>
      <c r="D23" s="533">
        <v>440.7625270677654</v>
      </c>
      <c r="E23" s="535">
        <v>815.44449425423238</v>
      </c>
      <c r="F23" s="533">
        <v>49.321259881954475</v>
      </c>
      <c r="G23" s="535">
        <v>864.76575413618684</v>
      </c>
      <c r="H23" s="103">
        <v>25.578861573932986</v>
      </c>
      <c r="I23" s="103">
        <v>20.369326172326044</v>
      </c>
      <c r="J23" s="533">
        <v>54.051812253740984</v>
      </c>
      <c r="K23" s="430">
        <v>100</v>
      </c>
      <c r="M23" s="538"/>
      <c r="N23" s="538"/>
      <c r="O23" s="538"/>
    </row>
    <row r="24" spans="1:15" s="525" customFormat="1" ht="22.2" customHeight="1">
      <c r="A24" s="523" t="s">
        <v>311</v>
      </c>
      <c r="B24" s="103">
        <v>127.70828141552821</v>
      </c>
      <c r="C24" s="103">
        <v>258.59597994103143</v>
      </c>
      <c r="D24" s="533">
        <v>540.52290758504864</v>
      </c>
      <c r="E24" s="535">
        <v>926.82716894160808</v>
      </c>
      <c r="F24" s="533">
        <v>59.291285620815543</v>
      </c>
      <c r="G24" s="535">
        <v>986.11845456242361</v>
      </c>
      <c r="H24" s="103">
        <v>13.779082626738804</v>
      </c>
      <c r="I24" s="103">
        <v>27.901208402893019</v>
      </c>
      <c r="J24" s="533">
        <v>58.319708970368197</v>
      </c>
      <c r="K24" s="430">
        <v>100</v>
      </c>
      <c r="M24" s="538"/>
      <c r="N24" s="538"/>
      <c r="O24" s="538"/>
    </row>
    <row r="25" spans="1:15" s="525" customFormat="1" ht="22.2" customHeight="1">
      <c r="A25" s="523" t="s">
        <v>312</v>
      </c>
      <c r="B25" s="103">
        <v>240.86549940797764</v>
      </c>
      <c r="C25" s="103">
        <v>224.63779434393805</v>
      </c>
      <c r="D25" s="533">
        <v>546.89341968704025</v>
      </c>
      <c r="E25" s="535">
        <v>1012.396713438956</v>
      </c>
      <c r="F25" s="533">
        <v>66.116775553927852</v>
      </c>
      <c r="G25" s="535">
        <v>1078.5134889928838</v>
      </c>
      <c r="H25" s="103">
        <v>23.791612142812532</v>
      </c>
      <c r="I25" s="103">
        <v>22.18871232610762</v>
      </c>
      <c r="J25" s="533">
        <v>54.019675531079848</v>
      </c>
      <c r="K25" s="430">
        <v>100</v>
      </c>
      <c r="M25" s="538"/>
      <c r="N25" s="538"/>
      <c r="O25" s="538"/>
    </row>
    <row r="26" spans="1:15" s="525" customFormat="1" ht="22.2" customHeight="1">
      <c r="A26" s="523" t="s">
        <v>313</v>
      </c>
      <c r="B26" s="103">
        <v>188.11950139174763</v>
      </c>
      <c r="C26" s="103">
        <v>235.9953038015812</v>
      </c>
      <c r="D26" s="533">
        <v>521.52743016976558</v>
      </c>
      <c r="E26" s="535">
        <v>945.64223536309464</v>
      </c>
      <c r="F26" s="533">
        <v>68.792602644543564</v>
      </c>
      <c r="G26" s="535">
        <v>1014.4348380076382</v>
      </c>
      <c r="H26" s="103">
        <v>19.893305772189425</v>
      </c>
      <c r="I26" s="103">
        <v>24.956087511358565</v>
      </c>
      <c r="J26" s="533">
        <v>55.150606716451989</v>
      </c>
      <c r="K26" s="430">
        <v>100</v>
      </c>
      <c r="M26" s="538"/>
      <c r="N26" s="538"/>
      <c r="O26" s="538"/>
    </row>
    <row r="27" spans="1:15" s="525" customFormat="1" ht="22.2" customHeight="1">
      <c r="A27" s="523" t="s">
        <v>314</v>
      </c>
      <c r="B27" s="103">
        <v>206.05109280520244</v>
      </c>
      <c r="C27" s="103">
        <v>204.26478919443957</v>
      </c>
      <c r="D27" s="533">
        <v>550.06855515367749</v>
      </c>
      <c r="E27" s="535">
        <v>960.38443715331937</v>
      </c>
      <c r="F27" s="533">
        <v>51.37827044849476</v>
      </c>
      <c r="G27" s="535">
        <v>1011.7627076018141</v>
      </c>
      <c r="H27" s="103">
        <v>21.455063705109549</v>
      </c>
      <c r="I27" s="103">
        <v>21.269064896543089</v>
      </c>
      <c r="J27" s="533">
        <v>57.275871398347377</v>
      </c>
      <c r="K27" s="430">
        <v>100</v>
      </c>
      <c r="M27" s="538"/>
      <c r="N27" s="538"/>
      <c r="O27" s="538"/>
    </row>
    <row r="28" spans="1:15" s="525" customFormat="1" ht="22.2" customHeight="1">
      <c r="A28" s="523" t="s">
        <v>315</v>
      </c>
      <c r="B28" s="103">
        <v>157.28814591378432</v>
      </c>
      <c r="C28" s="103">
        <v>269.57929504504023</v>
      </c>
      <c r="D28" s="533">
        <v>632.39220469504858</v>
      </c>
      <c r="E28" s="535">
        <v>1059.2596456538731</v>
      </c>
      <c r="F28" s="533">
        <v>61.431456152928874</v>
      </c>
      <c r="G28" s="535">
        <v>1120.691101806802</v>
      </c>
      <c r="H28" s="103">
        <v>14.84887549139961</v>
      </c>
      <c r="I28" s="103">
        <v>25.449784304643359</v>
      </c>
      <c r="J28" s="533">
        <v>59.701340203957031</v>
      </c>
      <c r="K28" s="430">
        <v>100</v>
      </c>
      <c r="M28" s="538"/>
      <c r="N28" s="538"/>
      <c r="O28" s="538"/>
    </row>
    <row r="29" spans="1:15" s="525" customFormat="1" ht="22.2" customHeight="1">
      <c r="A29" s="523" t="s">
        <v>316</v>
      </c>
      <c r="B29" s="103">
        <v>350.95405607735546</v>
      </c>
      <c r="C29" s="103">
        <v>286.92855967412549</v>
      </c>
      <c r="D29" s="533">
        <v>572.31878271638016</v>
      </c>
      <c r="E29" s="535">
        <v>1210.2013984678611</v>
      </c>
      <c r="F29" s="533">
        <v>65.330251468585686</v>
      </c>
      <c r="G29" s="535">
        <v>1275.5316499364467</v>
      </c>
      <c r="H29" s="103">
        <v>28.999640598802007</v>
      </c>
      <c r="I29" s="103">
        <v>23.709157834173944</v>
      </c>
      <c r="J29" s="533">
        <v>47.291201567024054</v>
      </c>
      <c r="K29" s="430">
        <v>100</v>
      </c>
      <c r="M29" s="538"/>
      <c r="N29" s="538"/>
      <c r="O29" s="538"/>
    </row>
    <row r="30" spans="1:15" s="525" customFormat="1" ht="22.2" customHeight="1">
      <c r="A30" s="523" t="s">
        <v>317</v>
      </c>
      <c r="B30" s="103">
        <v>270.33279863372729</v>
      </c>
      <c r="C30" s="103">
        <v>198.47032459121695</v>
      </c>
      <c r="D30" s="533">
        <v>552.48782750343776</v>
      </c>
      <c r="E30" s="535">
        <v>1021.290950728382</v>
      </c>
      <c r="F30" s="533">
        <v>63.635377428770816</v>
      </c>
      <c r="G30" s="535">
        <v>1084.9263281571527</v>
      </c>
      <c r="H30" s="103">
        <v>26.469714476655909</v>
      </c>
      <c r="I30" s="103">
        <v>19.43327946357191</v>
      </c>
      <c r="J30" s="533">
        <v>54.097006059772191</v>
      </c>
      <c r="K30" s="430">
        <v>100</v>
      </c>
      <c r="M30" s="538"/>
      <c r="N30" s="538"/>
      <c r="O30" s="538"/>
    </row>
    <row r="31" spans="1:15" s="525" customFormat="1" ht="22.2" customHeight="1">
      <c r="A31" s="523" t="s">
        <v>318</v>
      </c>
      <c r="B31" s="103">
        <v>282.35674942954302</v>
      </c>
      <c r="C31" s="103">
        <v>225.67436980935645</v>
      </c>
      <c r="D31" s="533">
        <v>624.21410945519381</v>
      </c>
      <c r="E31" s="535">
        <v>1132.2452286940934</v>
      </c>
      <c r="F31" s="533">
        <v>52.073604118340704</v>
      </c>
      <c r="G31" s="535">
        <v>1184.318832812434</v>
      </c>
      <c r="H31" s="103">
        <v>24.937773396952799</v>
      </c>
      <c r="I31" s="103">
        <v>19.931580552531386</v>
      </c>
      <c r="J31" s="533">
        <v>55.1306460505158</v>
      </c>
      <c r="K31" s="430">
        <v>100</v>
      </c>
      <c r="M31" s="538"/>
      <c r="N31" s="538"/>
      <c r="O31" s="538"/>
    </row>
    <row r="32" spans="1:15" s="525" customFormat="1" ht="22.2" customHeight="1">
      <c r="A32" s="523" t="s">
        <v>319</v>
      </c>
      <c r="B32" s="103">
        <v>152.48998490959465</v>
      </c>
      <c r="C32" s="103">
        <v>261.76801304150399</v>
      </c>
      <c r="D32" s="533">
        <v>623.09133500822861</v>
      </c>
      <c r="E32" s="535">
        <v>1037.3493329593271</v>
      </c>
      <c r="F32" s="533">
        <v>52.793451021335827</v>
      </c>
      <c r="G32" s="535">
        <v>1090.1427839806629</v>
      </c>
      <c r="H32" s="103">
        <v>14.699964617953205</v>
      </c>
      <c r="I32" s="103">
        <v>25.234316418244379</v>
      </c>
      <c r="J32" s="533">
        <v>60.065718963802439</v>
      </c>
      <c r="K32" s="430">
        <v>100</v>
      </c>
      <c r="M32" s="538"/>
      <c r="N32" s="538"/>
      <c r="O32" s="538"/>
    </row>
    <row r="33" spans="1:15" s="525" customFormat="1" ht="22.2" customHeight="1">
      <c r="A33" s="523" t="s">
        <v>320</v>
      </c>
      <c r="B33" s="103">
        <v>357.58869457856036</v>
      </c>
      <c r="C33" s="103">
        <v>302.30296665941972</v>
      </c>
      <c r="D33" s="533">
        <v>584.85923228287595</v>
      </c>
      <c r="E33" s="535">
        <v>1244.7508935208559</v>
      </c>
      <c r="F33" s="533">
        <v>58.429518466169931</v>
      </c>
      <c r="G33" s="535">
        <v>1303.1804119870258</v>
      </c>
      <c r="H33" s="103">
        <v>28.727731503537896</v>
      </c>
      <c r="I33" s="103">
        <v>24.286222105399485</v>
      </c>
      <c r="J33" s="533">
        <v>46.986046391062629</v>
      </c>
      <c r="K33" s="430">
        <v>100</v>
      </c>
      <c r="M33" s="538"/>
      <c r="N33" s="538"/>
      <c r="O33" s="538"/>
    </row>
    <row r="34" spans="1:15" s="525" customFormat="1" ht="22.2" customHeight="1">
      <c r="A34" s="523" t="s">
        <v>321</v>
      </c>
      <c r="B34" s="103">
        <v>254.91460985391842</v>
      </c>
      <c r="C34" s="103">
        <v>275.76436642902854</v>
      </c>
      <c r="D34" s="533">
        <v>555.7935884560593</v>
      </c>
      <c r="E34" s="535">
        <v>1086.4725647390064</v>
      </c>
      <c r="F34" s="533">
        <v>61.554398378123935</v>
      </c>
      <c r="G34" s="535">
        <v>1148.0269631171304</v>
      </c>
      <c r="H34" s="103">
        <v>23.462590600725779</v>
      </c>
      <c r="I34" s="103">
        <v>25.381622636304023</v>
      </c>
      <c r="J34" s="533">
        <v>51.15578676297018</v>
      </c>
      <c r="K34" s="430">
        <v>100</v>
      </c>
      <c r="M34" s="538"/>
      <c r="N34" s="538"/>
      <c r="O34" s="538"/>
    </row>
    <row r="35" spans="1:15" s="525" customFormat="1" ht="22.2" customHeight="1">
      <c r="A35" s="523" t="s">
        <v>322</v>
      </c>
      <c r="B35" s="103">
        <v>280.99783728457913</v>
      </c>
      <c r="C35" s="103">
        <v>309.18724639760597</v>
      </c>
      <c r="D35" s="533">
        <v>651.82460754347744</v>
      </c>
      <c r="E35" s="535">
        <v>1242.0096912256624</v>
      </c>
      <c r="F35" s="533">
        <v>80.917522434743148</v>
      </c>
      <c r="G35" s="535">
        <v>1322.9272136604056</v>
      </c>
      <c r="H35" s="103">
        <v>22.624448043338514</v>
      </c>
      <c r="I35" s="103">
        <v>24.894109005903829</v>
      </c>
      <c r="J35" s="533">
        <v>52.481442950757661</v>
      </c>
      <c r="K35" s="430">
        <v>100</v>
      </c>
      <c r="M35" s="538"/>
      <c r="N35" s="538"/>
      <c r="O35" s="538"/>
    </row>
    <row r="36" spans="1:15" s="525" customFormat="1" ht="22.2" customHeight="1">
      <c r="A36" s="523" t="s">
        <v>401</v>
      </c>
      <c r="B36" s="103">
        <v>157.5069036893949</v>
      </c>
      <c r="C36" s="103">
        <v>328.98720140100198</v>
      </c>
      <c r="D36" s="533">
        <v>553.82600675242793</v>
      </c>
      <c r="E36" s="535">
        <v>1040.3201118428249</v>
      </c>
      <c r="F36" s="533">
        <v>67.254962378705514</v>
      </c>
      <c r="G36" s="535">
        <v>1107.5750742215305</v>
      </c>
      <c r="H36" s="103">
        <v>15.140234423651282</v>
      </c>
      <c r="I36" s="103">
        <v>31.623650995099332</v>
      </c>
      <c r="J36" s="533">
        <v>53.236114581249382</v>
      </c>
      <c r="K36" s="430">
        <v>100</v>
      </c>
      <c r="M36" s="538"/>
      <c r="N36" s="538"/>
      <c r="O36" s="538"/>
    </row>
    <row r="37" spans="1:15" s="525" customFormat="1" ht="22.2" customHeight="1">
      <c r="A37" s="523" t="s">
        <v>402</v>
      </c>
      <c r="B37" s="103">
        <v>340.81721468179234</v>
      </c>
      <c r="C37" s="103">
        <v>347.74315915305607</v>
      </c>
      <c r="D37" s="533">
        <v>627.64567784110818</v>
      </c>
      <c r="E37" s="535">
        <v>1316.2060516759564</v>
      </c>
      <c r="F37" s="533">
        <v>64.032009191601105</v>
      </c>
      <c r="G37" s="535">
        <v>1380.2380608675576</v>
      </c>
      <c r="H37" s="103">
        <v>25.893910322614129</v>
      </c>
      <c r="I37" s="103">
        <v>26.4201155062512</v>
      </c>
      <c r="J37" s="533">
        <v>47.685974171134681</v>
      </c>
      <c r="K37" s="430">
        <v>100</v>
      </c>
      <c r="M37" s="538"/>
      <c r="N37" s="538"/>
      <c r="O37" s="538"/>
    </row>
    <row r="38" spans="1:15" s="525" customFormat="1" ht="22.2" customHeight="1">
      <c r="A38" s="523" t="s">
        <v>403</v>
      </c>
      <c r="B38" s="103">
        <v>266.78304682767413</v>
      </c>
      <c r="C38" s="103">
        <v>332.76365858680742</v>
      </c>
      <c r="D38" s="533">
        <v>620.04863062733648</v>
      </c>
      <c r="E38" s="535">
        <v>1219.595336041818</v>
      </c>
      <c r="F38" s="533">
        <v>62.360107569280188</v>
      </c>
      <c r="G38" s="535">
        <v>1281.9554436110982</v>
      </c>
      <c r="H38" s="103">
        <v>21.874718518809306</v>
      </c>
      <c r="I38" s="103">
        <v>27.284759850491714</v>
      </c>
      <c r="J38" s="533">
        <v>50.840521630698987</v>
      </c>
      <c r="K38" s="430">
        <v>100</v>
      </c>
      <c r="M38" s="538"/>
      <c r="N38" s="538"/>
      <c r="O38" s="538"/>
    </row>
    <row r="39" spans="1:15" s="525" customFormat="1" ht="22.2" customHeight="1">
      <c r="A39" s="523" t="s">
        <v>404</v>
      </c>
      <c r="B39" s="103">
        <v>295.53637325248599</v>
      </c>
      <c r="C39" s="103">
        <v>322.2365847132196</v>
      </c>
      <c r="D39" s="533">
        <v>698.86981936490042</v>
      </c>
      <c r="E39" s="535">
        <v>1316.6427773306059</v>
      </c>
      <c r="F39" s="533">
        <v>68.556646055383311</v>
      </c>
      <c r="G39" s="535">
        <v>1385.1994233859891</v>
      </c>
      <c r="H39" s="103">
        <v>22.446207759682828</v>
      </c>
      <c r="I39" s="103">
        <v>24.474108715085958</v>
      </c>
      <c r="J39" s="533">
        <v>53.079683525231225</v>
      </c>
      <c r="K39" s="430">
        <v>100</v>
      </c>
      <c r="M39" s="538"/>
      <c r="N39" s="538"/>
      <c r="O39" s="538"/>
    </row>
    <row r="40" spans="1:15" s="525" customFormat="1" ht="22.2" customHeight="1">
      <c r="A40" s="523" t="s">
        <v>383</v>
      </c>
      <c r="B40" s="103">
        <v>169.59866968321708</v>
      </c>
      <c r="C40" s="103">
        <v>373.7890235832291</v>
      </c>
      <c r="D40" s="533">
        <v>589.50045280880011</v>
      </c>
      <c r="E40" s="535">
        <v>1132.8881460752464</v>
      </c>
      <c r="F40" s="533">
        <v>70.448375595350043</v>
      </c>
      <c r="G40" s="535">
        <v>1203.3365216705963</v>
      </c>
      <c r="H40" s="103">
        <v>14.970469085652551</v>
      </c>
      <c r="I40" s="103">
        <v>32.994345017923955</v>
      </c>
      <c r="J40" s="533">
        <v>52.035185896423485</v>
      </c>
      <c r="K40" s="430">
        <v>100</v>
      </c>
      <c r="M40" s="538"/>
      <c r="N40" s="538"/>
      <c r="O40" s="538"/>
    </row>
    <row r="41" spans="1:15" s="525" customFormat="1" ht="22.2" customHeight="1">
      <c r="A41" s="539" t="s">
        <v>384</v>
      </c>
      <c r="B41" s="104">
        <v>335.54429873793413</v>
      </c>
      <c r="C41" s="103">
        <v>417.62727035512597</v>
      </c>
      <c r="D41" s="533">
        <v>661.24644261402841</v>
      </c>
      <c r="E41" s="535">
        <v>1414.4180117070885</v>
      </c>
      <c r="F41" s="533">
        <v>75.852264191184844</v>
      </c>
      <c r="G41" s="535">
        <v>1490.2702758982732</v>
      </c>
      <c r="H41" s="103">
        <v>23.723135307995634</v>
      </c>
      <c r="I41" s="103">
        <v>29.52643892388528</v>
      </c>
      <c r="J41" s="533">
        <v>46.750425768119094</v>
      </c>
      <c r="K41" s="430">
        <v>100</v>
      </c>
      <c r="M41" s="538"/>
      <c r="N41" s="538"/>
      <c r="O41" s="538"/>
    </row>
    <row r="42" spans="1:15" s="525" customFormat="1" ht="22.2" customHeight="1">
      <c r="A42" s="523" t="s">
        <v>400</v>
      </c>
      <c r="B42" s="103">
        <v>257.84788811742561</v>
      </c>
      <c r="C42" s="103">
        <v>448.43031715924855</v>
      </c>
      <c r="D42" s="533">
        <v>539.01332855956025</v>
      </c>
      <c r="E42" s="535">
        <v>1245.2915338362345</v>
      </c>
      <c r="F42" s="533">
        <v>77.507120795266061</v>
      </c>
      <c r="G42" s="535">
        <v>1322.7986546315005</v>
      </c>
      <c r="H42" s="103">
        <v>20.705825191238681</v>
      </c>
      <c r="I42" s="103">
        <v>36.010067118806944</v>
      </c>
      <c r="J42" s="533">
        <v>43.284107689954368</v>
      </c>
      <c r="K42" s="430">
        <v>100</v>
      </c>
      <c r="M42" s="538"/>
      <c r="N42" s="538"/>
      <c r="O42" s="538"/>
    </row>
    <row r="43" spans="1:15" ht="14.25" customHeight="1">
      <c r="A43" s="337"/>
      <c r="B43" s="4" t="s">
        <v>173</v>
      </c>
      <c r="C43" s="4"/>
      <c r="D43" s="4"/>
      <c r="E43" s="405"/>
      <c r="F43" s="405"/>
      <c r="G43" s="406"/>
      <c r="H43" s="421">
        <v>21.498348282639615</v>
      </c>
      <c r="I43" s="421">
        <v>20.502204323785119</v>
      </c>
      <c r="J43" s="421">
        <v>57.999447393575267</v>
      </c>
      <c r="K43" s="407"/>
    </row>
    <row r="46" spans="1:15">
      <c r="B46" s="57"/>
      <c r="C46" s="57"/>
      <c r="D46" s="57"/>
      <c r="H46" t="s">
        <v>361</v>
      </c>
    </row>
    <row r="47" spans="1:15">
      <c r="G47">
        <v>2016</v>
      </c>
      <c r="H47" s="422">
        <v>21.132406600210128</v>
      </c>
      <c r="I47" s="422">
        <v>11.717647276067662</v>
      </c>
      <c r="J47" s="422">
        <v>67.149946123722202</v>
      </c>
    </row>
    <row r="48" spans="1:15">
      <c r="G48">
        <v>2017</v>
      </c>
      <c r="H48" s="422">
        <v>19.742302994621198</v>
      </c>
      <c r="I48" s="422">
        <v>13.200808803515956</v>
      </c>
      <c r="J48" s="422">
        <v>67.056888201862833</v>
      </c>
    </row>
    <row r="49" spans="7:10">
      <c r="G49">
        <v>2018</v>
      </c>
      <c r="H49" s="422">
        <v>20.231555683917392</v>
      </c>
      <c r="I49" s="422">
        <v>16.806176285923879</v>
      </c>
      <c r="J49" s="422">
        <v>62.962268030158718</v>
      </c>
    </row>
    <row r="50" spans="7:10">
      <c r="G50">
        <v>2019</v>
      </c>
      <c r="H50" s="422">
        <v>22.429570762723429</v>
      </c>
      <c r="I50" s="422">
        <v>16.589461325347674</v>
      </c>
      <c r="J50" s="422">
        <v>60.980967911928886</v>
      </c>
    </row>
    <row r="51" spans="7:10">
      <c r="G51">
        <v>2020</v>
      </c>
      <c r="H51" s="422">
        <v>23.961983817799016</v>
      </c>
      <c r="I51" s="422">
        <v>18.340240569744999</v>
      </c>
      <c r="J51" s="422">
        <v>57.69777561245597</v>
      </c>
    </row>
    <row r="52" spans="7:10">
      <c r="G52">
        <v>2021</v>
      </c>
      <c r="H52" s="422">
        <v>19.729766061712578</v>
      </c>
      <c r="I52" s="422">
        <v>24.078768284225571</v>
      </c>
      <c r="J52" s="422">
        <v>56.191465654061858</v>
      </c>
    </row>
    <row r="53" spans="7:10">
      <c r="G53">
        <v>2022</v>
      </c>
      <c r="H53" s="422">
        <v>23.814000990952579</v>
      </c>
      <c r="I53" s="422">
        <v>22.130950538730151</v>
      </c>
      <c r="J53" s="422">
        <v>54.055048470317267</v>
      </c>
    </row>
    <row r="54" spans="7:10">
      <c r="G54">
        <v>2023</v>
      </c>
      <c r="H54" s="422">
        <v>22.378683691388851</v>
      </c>
      <c r="I54" s="422">
        <v>24.949067541462931</v>
      </c>
      <c r="J54" s="422">
        <v>52.672248767148226</v>
      </c>
    </row>
    <row r="55" spans="7:10">
      <c r="G55">
        <v>2024</v>
      </c>
      <c r="H55" s="422">
        <v>21.338767756189384</v>
      </c>
      <c r="I55" s="422">
        <v>27.450658766732051</v>
      </c>
      <c r="J55" s="422">
        <v>51.210573477078569</v>
      </c>
    </row>
    <row r="56" spans="7:10">
      <c r="G56">
        <v>2025</v>
      </c>
      <c r="H56" s="422">
        <v>19.346802196824093</v>
      </c>
      <c r="I56" s="422">
        <v>31.260391970904617</v>
      </c>
      <c r="J56" s="422">
        <v>49.392805832271293</v>
      </c>
    </row>
  </sheetData>
  <mergeCells count="4">
    <mergeCell ref="A1:K1"/>
    <mergeCell ref="B2:G2"/>
    <mergeCell ref="H2:K2"/>
    <mergeCell ref="A2:A3"/>
  </mergeCells>
  <phoneticPr fontId="258" type="noConversion"/>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4E886"/>
    <pageSetUpPr fitToPage="1"/>
  </sheetPr>
  <dimension ref="A1:Y42"/>
  <sheetViews>
    <sheetView workbookViewId="0">
      <pane xSplit="2" ySplit="3" topLeftCell="C36" activePane="bottomRight" state="frozen"/>
      <selection activeCell="C40" sqref="C40"/>
      <selection pane="topRight" activeCell="C40" sqref="C40"/>
      <selection pane="bottomLeft" activeCell="C40" sqref="C40"/>
      <selection pane="bottomRight" activeCell="C40" sqref="C40"/>
    </sheetView>
  </sheetViews>
  <sheetFormatPr defaultColWidth="7.77734375" defaultRowHeight="13.8"/>
  <cols>
    <col min="1" max="1" width="1.44140625" style="13" customWidth="1"/>
    <col min="2" max="2" width="14" style="13" customWidth="1"/>
    <col min="3" max="3" width="16.44140625" style="13" customWidth="1"/>
    <col min="4" max="4" width="13.44140625" style="13" customWidth="1"/>
    <col min="5" max="5" width="15" style="13" customWidth="1"/>
    <col min="6" max="6" width="14.44140625" style="13" customWidth="1"/>
    <col min="7" max="8" width="15" style="13" customWidth="1"/>
    <col min="9" max="9" width="17.21875" style="13" customWidth="1"/>
    <col min="10" max="10" width="14.44140625" style="13" customWidth="1"/>
    <col min="11" max="11" width="12.77734375" style="13" customWidth="1"/>
    <col min="12" max="12" width="15.5546875" style="13" customWidth="1"/>
    <col min="13" max="13" width="15.21875" style="13" customWidth="1"/>
    <col min="14" max="15" width="14.6640625" style="13" customWidth="1"/>
    <col min="16" max="16" width="16.109375" style="13" customWidth="1"/>
    <col min="17" max="20" width="6.77734375" style="13" customWidth="1"/>
    <col min="21" max="24" width="6.44140625" style="13" customWidth="1"/>
    <col min="25" max="25" width="7.21875" style="12" customWidth="1"/>
    <col min="26" max="26" width="1.44140625" style="13" customWidth="1"/>
    <col min="27" max="240" width="9.21875" style="13" customWidth="1"/>
    <col min="241" max="241" width="6" style="13" customWidth="1"/>
    <col min="242" max="242" width="3.44140625" style="13" customWidth="1"/>
    <col min="243" max="243" width="8.21875" style="13" customWidth="1"/>
    <col min="244" max="246" width="6.44140625" style="13" customWidth="1"/>
    <col min="247" max="247" width="6.21875" style="13" customWidth="1"/>
    <col min="248" max="248" width="8" style="13" customWidth="1"/>
    <col min="249" max="249" width="6.44140625" style="13" customWidth="1"/>
    <col min="250" max="250" width="6.77734375" style="13" customWidth="1"/>
    <col min="251" max="251" width="8" style="13" customWidth="1"/>
    <col min="252" max="252" width="8.44140625" style="13" customWidth="1"/>
    <col min="253" max="253" width="6.44140625" style="13" customWidth="1"/>
    <col min="254" max="16384" width="7.77734375" style="13"/>
  </cols>
  <sheetData>
    <row r="1" spans="1:25" s="71" customFormat="1" ht="27.75" customHeight="1">
      <c r="A1" s="347"/>
      <c r="B1" s="368" t="s">
        <v>174</v>
      </c>
      <c r="C1" s="408"/>
      <c r="D1" s="408"/>
      <c r="E1" s="408"/>
      <c r="F1" s="408"/>
      <c r="G1" s="408"/>
      <c r="H1" s="408"/>
      <c r="I1" s="408"/>
      <c r="J1" s="74"/>
      <c r="K1" s="74"/>
      <c r="L1" s="74"/>
      <c r="M1" s="74"/>
      <c r="N1" s="74"/>
      <c r="O1" s="74"/>
      <c r="P1" s="74"/>
      <c r="Q1" s="74"/>
      <c r="R1" s="74"/>
      <c r="S1" s="74"/>
      <c r="T1" s="74"/>
      <c r="Y1" s="74"/>
    </row>
    <row r="2" spans="1:25" ht="15" customHeight="1">
      <c r="A2" s="343"/>
      <c r="B2" s="489" t="s">
        <v>323</v>
      </c>
      <c r="C2" s="491" t="s">
        <v>392</v>
      </c>
      <c r="D2" s="492"/>
      <c r="E2" s="492"/>
      <c r="F2" s="492"/>
      <c r="G2" s="492"/>
      <c r="H2" s="492"/>
      <c r="I2" s="492"/>
      <c r="J2" s="491" t="s">
        <v>388</v>
      </c>
      <c r="K2" s="492"/>
      <c r="L2" s="492"/>
      <c r="M2" s="492"/>
      <c r="N2" s="492"/>
      <c r="O2" s="492"/>
      <c r="P2" s="492"/>
    </row>
    <row r="3" spans="1:25" s="12" customFormat="1" ht="75" customHeight="1">
      <c r="A3" s="54"/>
      <c r="B3" s="490"/>
      <c r="C3" s="431" t="s">
        <v>324</v>
      </c>
      <c r="D3" s="431" t="s">
        <v>325</v>
      </c>
      <c r="E3" s="431" t="s">
        <v>326</v>
      </c>
      <c r="F3" s="431" t="s">
        <v>327</v>
      </c>
      <c r="G3" s="431" t="s">
        <v>328</v>
      </c>
      <c r="H3" s="431" t="s">
        <v>386</v>
      </c>
      <c r="I3" s="431" t="s">
        <v>63</v>
      </c>
      <c r="J3" s="431" t="s">
        <v>324</v>
      </c>
      <c r="K3" s="431" t="s">
        <v>325</v>
      </c>
      <c r="L3" s="431" t="s">
        <v>326</v>
      </c>
      <c r="M3" s="431" t="s">
        <v>327</v>
      </c>
      <c r="N3" s="431" t="s">
        <v>328</v>
      </c>
      <c r="O3" s="431" t="s">
        <v>386</v>
      </c>
      <c r="P3" s="431" t="s">
        <v>63</v>
      </c>
    </row>
    <row r="4" spans="1:25" ht="25.2" customHeight="1">
      <c r="A4" s="343"/>
      <c r="B4" s="64" t="s">
        <v>291</v>
      </c>
      <c r="C4" s="132">
        <v>52.740824669494998</v>
      </c>
      <c r="D4" s="132">
        <v>9.3689100150996403</v>
      </c>
      <c r="E4" s="132">
        <v>18.03763464960165</v>
      </c>
      <c r="F4" s="132">
        <v>3.8472736278792903</v>
      </c>
      <c r="G4" s="132">
        <v>5.1208436129557668</v>
      </c>
      <c r="H4" s="132">
        <v>3.0089347638515146E-2</v>
      </c>
      <c r="I4" s="133">
        <v>89.145575922669863</v>
      </c>
      <c r="J4" s="132">
        <v>59.16258224103629</v>
      </c>
      <c r="K4" s="132">
        <v>10.509674673285845</v>
      </c>
      <c r="L4" s="132">
        <v>20.233908932562798</v>
      </c>
      <c r="M4" s="132">
        <v>4.3157202004243516</v>
      </c>
      <c r="N4" s="132">
        <v>5.7443609062528118</v>
      </c>
      <c r="O4" s="132">
        <v>3.3753046437903347E-2</v>
      </c>
      <c r="P4" s="133">
        <v>100</v>
      </c>
      <c r="Y4" s="13"/>
    </row>
    <row r="5" spans="1:25" ht="25.2" customHeight="1">
      <c r="A5" s="343"/>
      <c r="B5" s="64" t="s">
        <v>292</v>
      </c>
      <c r="C5" s="132">
        <v>176.15191950348304</v>
      </c>
      <c r="D5" s="132">
        <v>10.598312687386995</v>
      </c>
      <c r="E5" s="132">
        <v>20.40652273738613</v>
      </c>
      <c r="F5" s="132">
        <v>5.0394157102130199</v>
      </c>
      <c r="G5" s="132">
        <v>5.0936859413021205</v>
      </c>
      <c r="H5" s="132">
        <v>0.46904565601460485</v>
      </c>
      <c r="I5" s="133">
        <v>217.75890223578588</v>
      </c>
      <c r="J5" s="132">
        <v>80.893096766601332</v>
      </c>
      <c r="K5" s="132">
        <v>4.8669939913231701</v>
      </c>
      <c r="L5" s="132">
        <v>9.3711543031615179</v>
      </c>
      <c r="M5" s="132">
        <v>2.3142179991137266</v>
      </c>
      <c r="N5" s="132">
        <v>2.3391401632741324</v>
      </c>
      <c r="O5" s="132">
        <v>0.21539677652614619</v>
      </c>
      <c r="P5" s="133">
        <v>100</v>
      </c>
      <c r="Y5" s="13"/>
    </row>
    <row r="6" spans="1:25" ht="25.2" customHeight="1">
      <c r="A6" s="343"/>
      <c r="B6" s="64" t="s">
        <v>293</v>
      </c>
      <c r="C6" s="132">
        <v>115.46785277535582</v>
      </c>
      <c r="D6" s="132">
        <v>9.6410679172733058</v>
      </c>
      <c r="E6" s="132">
        <v>23.101272169378543</v>
      </c>
      <c r="F6" s="132">
        <v>5.2377085956007603</v>
      </c>
      <c r="G6" s="132">
        <v>5.4807212919667112</v>
      </c>
      <c r="H6" s="132">
        <v>8.3433884721199973</v>
      </c>
      <c r="I6" s="133">
        <v>167.27201122169515</v>
      </c>
      <c r="J6" s="132">
        <v>69.029990093393252</v>
      </c>
      <c r="K6" s="132">
        <v>5.7637065799940954</v>
      </c>
      <c r="L6" s="132">
        <v>13.810602264332857</v>
      </c>
      <c r="M6" s="132">
        <v>3.131252238402829</v>
      </c>
      <c r="N6" s="132">
        <v>3.2765321896577175</v>
      </c>
      <c r="O6" s="132">
        <v>4.9879166342192347</v>
      </c>
      <c r="P6" s="133">
        <v>100</v>
      </c>
      <c r="Y6" s="13"/>
    </row>
    <row r="7" spans="1:25" ht="25.2" customHeight="1">
      <c r="A7" s="343"/>
      <c r="B7" s="64" t="s">
        <v>294</v>
      </c>
      <c r="C7" s="132">
        <v>124.72600341404794</v>
      </c>
      <c r="D7" s="132">
        <v>10.046902766375563</v>
      </c>
      <c r="E7" s="132">
        <v>23.730753257941277</v>
      </c>
      <c r="F7" s="132">
        <v>5.3836136190601778</v>
      </c>
      <c r="G7" s="132">
        <v>5.5821450458608677</v>
      </c>
      <c r="H7" s="132">
        <v>2.3563133672900123</v>
      </c>
      <c r="I7" s="133">
        <v>171.82573147057582</v>
      </c>
      <c r="J7" s="132">
        <v>72.588664309225749</v>
      </c>
      <c r="K7" s="132">
        <v>5.8471468041421018</v>
      </c>
      <c r="L7" s="132">
        <v>13.810942665479084</v>
      </c>
      <c r="M7" s="132">
        <v>3.1331824244159208</v>
      </c>
      <c r="N7" s="132">
        <v>3.2487247387721894</v>
      </c>
      <c r="O7" s="132">
        <v>1.3713390579649694</v>
      </c>
      <c r="P7" s="133">
        <v>100</v>
      </c>
      <c r="Y7" s="13"/>
    </row>
    <row r="8" spans="1:25" ht="25.2" customHeight="1">
      <c r="A8" s="343"/>
      <c r="B8" s="64" t="s">
        <v>295</v>
      </c>
      <c r="C8" s="132">
        <v>47.044365046185533</v>
      </c>
      <c r="D8" s="132">
        <v>11.445102474948165</v>
      </c>
      <c r="E8" s="132">
        <v>19.503624322859451</v>
      </c>
      <c r="F8" s="132">
        <v>4.8191582669230835</v>
      </c>
      <c r="G8" s="132">
        <v>4.4538777700595586</v>
      </c>
      <c r="H8" s="132">
        <v>3.9898356260590108E-2</v>
      </c>
      <c r="I8" s="133">
        <v>87.306026237236381</v>
      </c>
      <c r="J8" s="132">
        <v>53.884441972369736</v>
      </c>
      <c r="K8" s="132">
        <v>13.109178103981534</v>
      </c>
      <c r="L8" s="132">
        <v>22.339379265598822</v>
      </c>
      <c r="M8" s="132">
        <v>5.5198460800724121</v>
      </c>
      <c r="N8" s="132">
        <v>5.1014551480754049</v>
      </c>
      <c r="O8" s="132">
        <v>4.5699429902094538E-2</v>
      </c>
      <c r="P8" s="133">
        <v>100</v>
      </c>
      <c r="Y8" s="13"/>
    </row>
    <row r="9" spans="1:25" ht="25.2" customHeight="1">
      <c r="A9" s="343"/>
      <c r="B9" s="64" t="s">
        <v>296</v>
      </c>
      <c r="C9" s="132">
        <v>154.54344796226405</v>
      </c>
      <c r="D9" s="132">
        <v>9.3996677178023482</v>
      </c>
      <c r="E9" s="132">
        <v>22.054632306909824</v>
      </c>
      <c r="F9" s="132">
        <v>5.3299532724136984</v>
      </c>
      <c r="G9" s="132">
        <v>4.3362851390158195</v>
      </c>
      <c r="H9" s="132">
        <v>0.61357639569363109</v>
      </c>
      <c r="I9" s="133">
        <v>196.27756279409934</v>
      </c>
      <c r="J9" s="132">
        <v>78.737195307639141</v>
      </c>
      <c r="K9" s="132">
        <v>4.7889670036624938</v>
      </c>
      <c r="L9" s="132">
        <v>11.236451071101667</v>
      </c>
      <c r="M9" s="132">
        <v>2.7155183692620888</v>
      </c>
      <c r="N9" s="132">
        <v>2.2092617603799698</v>
      </c>
      <c r="O9" s="132">
        <v>0.31260648795465734</v>
      </c>
      <c r="P9" s="133">
        <v>100</v>
      </c>
      <c r="Y9" s="13"/>
    </row>
    <row r="10" spans="1:25" ht="25.2" customHeight="1">
      <c r="A10" s="343"/>
      <c r="B10" s="64" t="s">
        <v>297</v>
      </c>
      <c r="C10" s="132">
        <v>101.37130579861746</v>
      </c>
      <c r="D10" s="132">
        <v>10.840568387169395</v>
      </c>
      <c r="E10" s="132">
        <v>24.906596594805819</v>
      </c>
      <c r="F10" s="132">
        <v>5.9629734488870394</v>
      </c>
      <c r="G10" s="132">
        <v>4.6743340232703998</v>
      </c>
      <c r="H10" s="132">
        <v>10.888474364582668</v>
      </c>
      <c r="I10" s="133">
        <v>158.64425261733277</v>
      </c>
      <c r="J10" s="132">
        <v>63.898505067899372</v>
      </c>
      <c r="K10" s="132">
        <v>6.8332563003829883</v>
      </c>
      <c r="L10" s="132">
        <v>15.699652640353284</v>
      </c>
      <c r="M10" s="132">
        <v>3.7587075172968172</v>
      </c>
      <c r="N10" s="132">
        <v>2.9464250649819652</v>
      </c>
      <c r="O10" s="132">
        <v>6.8634534090855821</v>
      </c>
      <c r="P10" s="133">
        <v>100</v>
      </c>
      <c r="Y10" s="13"/>
    </row>
    <row r="11" spans="1:25" ht="25.2" customHeight="1">
      <c r="A11" s="343"/>
      <c r="B11" s="64" t="s">
        <v>298</v>
      </c>
      <c r="C11" s="132">
        <v>110.86849090488619</v>
      </c>
      <c r="D11" s="132">
        <v>15.916569359856124</v>
      </c>
      <c r="E11" s="132">
        <v>25.466821202029578</v>
      </c>
      <c r="F11" s="132">
        <v>6.6204321725453088</v>
      </c>
      <c r="G11" s="132">
        <v>5.3130001077264586</v>
      </c>
      <c r="H11" s="132">
        <v>3.6940852062508727</v>
      </c>
      <c r="I11" s="133">
        <v>167.87939895329453</v>
      </c>
      <c r="J11" s="132">
        <v>66.040557445485462</v>
      </c>
      <c r="K11" s="132">
        <v>9.4809544584349208</v>
      </c>
      <c r="L11" s="132">
        <v>15.16971192463863</v>
      </c>
      <c r="M11" s="132">
        <v>3.9435643764647796</v>
      </c>
      <c r="N11" s="132">
        <v>3.1647719379818486</v>
      </c>
      <c r="O11" s="132">
        <v>2.2004398569943646</v>
      </c>
      <c r="P11" s="133">
        <v>100</v>
      </c>
      <c r="Y11" s="13"/>
    </row>
    <row r="12" spans="1:25" ht="25.2" customHeight="1">
      <c r="A12" s="343"/>
      <c r="B12" s="64" t="s">
        <v>299</v>
      </c>
      <c r="C12" s="132">
        <v>46.266124124665751</v>
      </c>
      <c r="D12" s="132">
        <v>17.212800426631631</v>
      </c>
      <c r="E12" s="132">
        <v>19.017886826798499</v>
      </c>
      <c r="F12" s="132">
        <v>5.6009437041402927</v>
      </c>
      <c r="G12" s="132">
        <v>4.8897625393638107</v>
      </c>
      <c r="H12" s="132">
        <v>1.7185127015523053E-2</v>
      </c>
      <c r="I12" s="133">
        <v>93.004702748615514</v>
      </c>
      <c r="J12" s="132">
        <v>49.746005048496841</v>
      </c>
      <c r="K12" s="132">
        <v>18.507451685702918</v>
      </c>
      <c r="L12" s="132">
        <v>20.448306660580776</v>
      </c>
      <c r="M12" s="132">
        <v>6.0222155854626065</v>
      </c>
      <c r="N12" s="132">
        <v>5.2575433229225608</v>
      </c>
      <c r="O12" s="132">
        <v>1.8477696834291395E-2</v>
      </c>
      <c r="P12" s="133">
        <v>100</v>
      </c>
      <c r="Y12" s="13"/>
    </row>
    <row r="13" spans="1:25" ht="25.2" customHeight="1">
      <c r="A13" s="343"/>
      <c r="B13" s="64" t="s">
        <v>300</v>
      </c>
      <c r="C13" s="132">
        <v>155.45862762987522</v>
      </c>
      <c r="D13" s="132">
        <v>12.08625642911654</v>
      </c>
      <c r="E13" s="132">
        <v>21.524219167825233</v>
      </c>
      <c r="F13" s="132">
        <v>7.5016817085608425</v>
      </c>
      <c r="G13" s="132">
        <v>5.8780163506205421</v>
      </c>
      <c r="H13" s="132">
        <v>0.31308375437172326</v>
      </c>
      <c r="I13" s="133">
        <v>202.76188504037012</v>
      </c>
      <c r="J13" s="132">
        <v>76.670537758574909</v>
      </c>
      <c r="K13" s="132">
        <v>5.9608128158357543</v>
      </c>
      <c r="L13" s="132">
        <v>10.615515417771805</v>
      </c>
      <c r="M13" s="132">
        <v>3.699749441107854</v>
      </c>
      <c r="N13" s="132">
        <v>2.8989749969281569</v>
      </c>
      <c r="O13" s="132">
        <v>0.15440956978151388</v>
      </c>
      <c r="P13" s="133">
        <v>100</v>
      </c>
      <c r="Y13" s="13"/>
    </row>
    <row r="14" spans="1:25" ht="25.2" customHeight="1">
      <c r="A14" s="343"/>
      <c r="B14" s="64" t="s">
        <v>301</v>
      </c>
      <c r="C14" s="132">
        <v>103.11289512395679</v>
      </c>
      <c r="D14" s="132">
        <v>9.2574704260430103</v>
      </c>
      <c r="E14" s="132">
        <v>24.544449879075792</v>
      </c>
      <c r="F14" s="132">
        <v>8.5020633310538951</v>
      </c>
      <c r="G14" s="132">
        <v>6.2287099908665935</v>
      </c>
      <c r="H14" s="132">
        <v>6.3020635368980615</v>
      </c>
      <c r="I14" s="133">
        <v>157.94765228789416</v>
      </c>
      <c r="J14" s="132">
        <v>65.282955226210632</v>
      </c>
      <c r="K14" s="132">
        <v>5.8611003658156591</v>
      </c>
      <c r="L14" s="132">
        <v>15.539610449124094</v>
      </c>
      <c r="M14" s="132">
        <v>5.3828361535611959</v>
      </c>
      <c r="N14" s="132">
        <v>3.9435280617615045</v>
      </c>
      <c r="O14" s="132">
        <v>3.989969743526907</v>
      </c>
      <c r="P14" s="133">
        <v>100</v>
      </c>
      <c r="Y14" s="13"/>
    </row>
    <row r="15" spans="1:25" ht="25.2" customHeight="1">
      <c r="A15" s="343"/>
      <c r="B15" s="64" t="s">
        <v>302</v>
      </c>
      <c r="C15" s="132">
        <v>113.15639800072955</v>
      </c>
      <c r="D15" s="132">
        <v>10.876913284233074</v>
      </c>
      <c r="E15" s="132">
        <v>25.590780581949396</v>
      </c>
      <c r="F15" s="132">
        <v>9.5779218123034653</v>
      </c>
      <c r="G15" s="132">
        <v>6.9294837341831235</v>
      </c>
      <c r="H15" s="132">
        <v>1.6278911164235468</v>
      </c>
      <c r="I15" s="133">
        <v>167.75938852982213</v>
      </c>
      <c r="J15" s="132">
        <v>67.451603747717542</v>
      </c>
      <c r="K15" s="132">
        <v>6.4836390854509558</v>
      </c>
      <c r="L15" s="132">
        <v>15.254455089647751</v>
      </c>
      <c r="M15" s="132">
        <v>5.7093208888281231</v>
      </c>
      <c r="N15" s="132">
        <v>4.1306086025410655</v>
      </c>
      <c r="O15" s="132">
        <v>0.97037258581457042</v>
      </c>
      <c r="P15" s="133">
        <v>100</v>
      </c>
      <c r="Y15" s="13"/>
    </row>
    <row r="16" spans="1:25" ht="25.2" customHeight="1">
      <c r="A16" s="343"/>
      <c r="B16" s="64" t="s">
        <v>303</v>
      </c>
      <c r="C16" s="132">
        <v>51.595496087849405</v>
      </c>
      <c r="D16" s="132">
        <v>14.143983894918039</v>
      </c>
      <c r="E16" s="132">
        <v>18.479453497722478</v>
      </c>
      <c r="F16" s="132">
        <v>8.7934398438518731</v>
      </c>
      <c r="G16" s="132">
        <v>5.8428708385378636</v>
      </c>
      <c r="H16" s="132">
        <v>0.358736317386253</v>
      </c>
      <c r="I16" s="133">
        <v>99.213980480265917</v>
      </c>
      <c r="J16" s="132">
        <v>52.004259720344528</v>
      </c>
      <c r="K16" s="132">
        <v>14.256039145341354</v>
      </c>
      <c r="L16" s="132">
        <v>18.625856364464806</v>
      </c>
      <c r="M16" s="132">
        <v>8.8631055837951447</v>
      </c>
      <c r="N16" s="132">
        <v>5.8891607919108084</v>
      </c>
      <c r="O16" s="132">
        <v>0.36157839414336085</v>
      </c>
      <c r="P16" s="133">
        <v>100</v>
      </c>
      <c r="Y16" s="13"/>
    </row>
    <row r="17" spans="1:25" ht="25.2" customHeight="1">
      <c r="A17" s="343"/>
      <c r="B17" s="64" t="s">
        <v>304</v>
      </c>
      <c r="C17" s="132">
        <v>172.59544568123667</v>
      </c>
      <c r="D17" s="132">
        <v>16.984177705536762</v>
      </c>
      <c r="E17" s="132">
        <v>20.844814705483213</v>
      </c>
      <c r="F17" s="132">
        <v>9.0865225862950005</v>
      </c>
      <c r="G17" s="132">
        <v>6.4416371125934706</v>
      </c>
      <c r="H17" s="132">
        <v>3.6111260049625216</v>
      </c>
      <c r="I17" s="133">
        <v>229.56372379610761</v>
      </c>
      <c r="J17" s="132">
        <v>75.184111333954206</v>
      </c>
      <c r="K17" s="132">
        <v>7.3984588787301853</v>
      </c>
      <c r="L17" s="132">
        <v>9.0801866953495765</v>
      </c>
      <c r="M17" s="132">
        <v>3.9581700610351698</v>
      </c>
      <c r="N17" s="132">
        <v>2.8060344230671048</v>
      </c>
      <c r="O17" s="132">
        <v>1.5730386078637704</v>
      </c>
      <c r="P17" s="133">
        <v>100</v>
      </c>
      <c r="Y17" s="13"/>
    </row>
    <row r="18" spans="1:25" ht="25.2" customHeight="1">
      <c r="A18" s="343"/>
      <c r="B18" s="64" t="s">
        <v>305</v>
      </c>
      <c r="C18" s="132">
        <v>114.23183954764154</v>
      </c>
      <c r="D18" s="132">
        <v>16.244060220697108</v>
      </c>
      <c r="E18" s="132">
        <v>22.827064241827674</v>
      </c>
      <c r="F18" s="132">
        <v>9.0108309021934829</v>
      </c>
      <c r="G18" s="132">
        <v>6.6536333340614444</v>
      </c>
      <c r="H18" s="132">
        <v>2.3283205732954286</v>
      </c>
      <c r="I18" s="133">
        <v>171.29574881971669</v>
      </c>
      <c r="J18" s="132">
        <v>66.686908656365375</v>
      </c>
      <c r="K18" s="132">
        <v>9.483049248229424</v>
      </c>
      <c r="L18" s="132">
        <v>13.326112527084621</v>
      </c>
      <c r="M18" s="132">
        <v>5.2603937717550098</v>
      </c>
      <c r="N18" s="132">
        <v>3.8842956581859953</v>
      </c>
      <c r="O18" s="132">
        <v>1.3592401383795647</v>
      </c>
      <c r="P18" s="133">
        <v>100</v>
      </c>
      <c r="Y18" s="13"/>
    </row>
    <row r="19" spans="1:25" ht="25.2" customHeight="1">
      <c r="A19" s="343"/>
      <c r="B19" s="64" t="s">
        <v>306</v>
      </c>
      <c r="C19" s="132">
        <v>125.2761573221607</v>
      </c>
      <c r="D19" s="132">
        <v>9.3457351666005479</v>
      </c>
      <c r="E19" s="132">
        <v>21.84542389988167</v>
      </c>
      <c r="F19" s="132">
        <v>8.5909732562033163</v>
      </c>
      <c r="G19" s="132">
        <v>7.0689647808876632</v>
      </c>
      <c r="H19" s="132">
        <v>4.0283766139104094</v>
      </c>
      <c r="I19" s="133">
        <v>176.15563103964431</v>
      </c>
      <c r="J19" s="132">
        <v>71.116748628925151</v>
      </c>
      <c r="K19" s="132">
        <v>5.3053854205190101</v>
      </c>
      <c r="L19" s="132">
        <v>12.401206689194794</v>
      </c>
      <c r="M19" s="132">
        <v>4.8769223018876389</v>
      </c>
      <c r="N19" s="132">
        <v>4.012908777975297</v>
      </c>
      <c r="O19" s="132">
        <v>2.2868281814981053</v>
      </c>
      <c r="P19" s="133">
        <v>100</v>
      </c>
      <c r="Y19" s="13"/>
    </row>
    <row r="20" spans="1:25" ht="25.2" customHeight="1">
      <c r="A20" s="343"/>
      <c r="B20" s="64" t="s">
        <v>307</v>
      </c>
      <c r="C20" s="132">
        <v>61.096449537575751</v>
      </c>
      <c r="D20" s="132">
        <v>19.195281752767702</v>
      </c>
      <c r="E20" s="132">
        <v>21.671723137031385</v>
      </c>
      <c r="F20" s="132">
        <v>7.8290692356320548</v>
      </c>
      <c r="G20" s="132">
        <v>6.8336230284471915</v>
      </c>
      <c r="H20" s="132">
        <v>2.7801374388766615</v>
      </c>
      <c r="I20" s="133">
        <v>119.40628413033076</v>
      </c>
      <c r="J20" s="132">
        <v>51.166862768202037</v>
      </c>
      <c r="K20" s="132">
        <v>16.07560430556255</v>
      </c>
      <c r="L20" s="132">
        <v>18.149566662150644</v>
      </c>
      <c r="M20" s="132">
        <v>6.5566643268847589</v>
      </c>
      <c r="N20" s="132">
        <v>5.7230011621401431</v>
      </c>
      <c r="O20" s="132">
        <v>2.3283007750598532</v>
      </c>
      <c r="P20" s="133">
        <v>100</v>
      </c>
      <c r="Y20" s="13"/>
    </row>
    <row r="21" spans="1:25" ht="25.2" customHeight="1">
      <c r="A21" s="343"/>
      <c r="B21" s="64" t="s">
        <v>308</v>
      </c>
      <c r="C21" s="132">
        <v>204.5546198631325</v>
      </c>
      <c r="D21" s="132">
        <v>11.1481506967058</v>
      </c>
      <c r="E21" s="132">
        <v>25.218473250424235</v>
      </c>
      <c r="F21" s="132">
        <v>10.132686342993717</v>
      </c>
      <c r="G21" s="132">
        <v>6.7774511280895755</v>
      </c>
      <c r="H21" s="132">
        <v>2.5549108393390241</v>
      </c>
      <c r="I21" s="133">
        <v>260.38629212068486</v>
      </c>
      <c r="J21" s="132">
        <v>78.558136911571637</v>
      </c>
      <c r="K21" s="132">
        <v>4.2813892413118317</v>
      </c>
      <c r="L21" s="132">
        <v>9.6850233724039043</v>
      </c>
      <c r="M21" s="132">
        <v>3.8914054424560032</v>
      </c>
      <c r="N21" s="132">
        <v>2.6028448244688458</v>
      </c>
      <c r="O21" s="132">
        <v>0.98120020778776784</v>
      </c>
      <c r="P21" s="133">
        <v>100</v>
      </c>
      <c r="Y21" s="13"/>
    </row>
    <row r="22" spans="1:25" ht="25.2" customHeight="1">
      <c r="A22" s="343"/>
      <c r="B22" s="64" t="s">
        <v>309</v>
      </c>
      <c r="C22" s="132">
        <v>135.44104857292237</v>
      </c>
      <c r="D22" s="132">
        <v>11.076239643116867</v>
      </c>
      <c r="E22" s="132">
        <v>28.236623872427277</v>
      </c>
      <c r="F22" s="132">
        <v>9.4327484910351806</v>
      </c>
      <c r="G22" s="132">
        <v>6.4496380078809565</v>
      </c>
      <c r="H22" s="132">
        <v>2.4279196121053195</v>
      </c>
      <c r="I22" s="133">
        <v>193.06421819948798</v>
      </c>
      <c r="J22" s="132">
        <v>70.153366499521326</v>
      </c>
      <c r="K22" s="132">
        <v>5.7370753350432295</v>
      </c>
      <c r="L22" s="132">
        <v>14.62550861871833</v>
      </c>
      <c r="M22" s="132">
        <v>4.8858087630140652</v>
      </c>
      <c r="N22" s="132">
        <v>3.3406697875091083</v>
      </c>
      <c r="O22" s="132">
        <v>1.2575709961939276</v>
      </c>
      <c r="P22" s="133">
        <v>100</v>
      </c>
      <c r="Y22" s="13"/>
    </row>
    <row r="23" spans="1:25" ht="25.2" customHeight="1">
      <c r="A23" s="343"/>
      <c r="B23" s="64" t="s">
        <v>310</v>
      </c>
      <c r="C23" s="132">
        <v>148.55494713584216</v>
      </c>
      <c r="D23" s="132">
        <v>16.624418509432946</v>
      </c>
      <c r="E23" s="132">
        <v>27.144830270870333</v>
      </c>
      <c r="F23" s="132">
        <v>8.2508790639423957</v>
      </c>
      <c r="G23" s="132">
        <v>5.7106891483621762</v>
      </c>
      <c r="H23" s="132">
        <v>2.2956542690980175</v>
      </c>
      <c r="I23" s="133">
        <v>208.58141839754802</v>
      </c>
      <c r="J23" s="132">
        <v>71.221563395787371</v>
      </c>
      <c r="K23" s="132">
        <v>7.9702298685818</v>
      </c>
      <c r="L23" s="132">
        <v>13.014021325300105</v>
      </c>
      <c r="M23" s="132">
        <v>3.9557114566248384</v>
      </c>
      <c r="N23" s="132">
        <v>2.7378705122609848</v>
      </c>
      <c r="O23" s="132">
        <v>1.1006034414449088</v>
      </c>
      <c r="P23" s="133">
        <v>100</v>
      </c>
      <c r="Y23" s="13"/>
    </row>
    <row r="24" spans="1:25" ht="25.2" customHeight="1">
      <c r="A24" s="343"/>
      <c r="B24" s="64" t="s">
        <v>311</v>
      </c>
      <c r="C24" s="132">
        <v>53.367841702438504</v>
      </c>
      <c r="D24" s="132">
        <v>18.320405732385506</v>
      </c>
      <c r="E24" s="132">
        <v>35.91180241094284</v>
      </c>
      <c r="F24" s="132">
        <v>8.1438581185331245</v>
      </c>
      <c r="G24" s="132">
        <v>4.9084111253390237</v>
      </c>
      <c r="H24" s="132">
        <v>7.0559623258892001</v>
      </c>
      <c r="I24" s="133">
        <v>127.70828141552821</v>
      </c>
      <c r="J24" s="132">
        <v>41.788865303726062</v>
      </c>
      <c r="K24" s="132">
        <v>14.345511136255809</v>
      </c>
      <c r="L24" s="132">
        <v>28.120182977089442</v>
      </c>
      <c r="M24" s="132">
        <v>6.3769224894940146</v>
      </c>
      <c r="N24" s="132">
        <v>3.843455624751837</v>
      </c>
      <c r="O24" s="132">
        <v>5.5250624686828314</v>
      </c>
      <c r="P24" s="133">
        <v>100</v>
      </c>
      <c r="Y24" s="13"/>
    </row>
    <row r="25" spans="1:25" ht="25.2" customHeight="1">
      <c r="A25" s="343"/>
      <c r="B25" s="64" t="s">
        <v>312</v>
      </c>
      <c r="C25" s="132">
        <v>178.64864947731897</v>
      </c>
      <c r="D25" s="132">
        <v>16.463576429679591</v>
      </c>
      <c r="E25" s="132">
        <v>31.10005793342917</v>
      </c>
      <c r="F25" s="132">
        <v>7.239710718415596</v>
      </c>
      <c r="G25" s="132">
        <v>4.0570763200991502</v>
      </c>
      <c r="H25" s="132">
        <v>3.3564285290351217</v>
      </c>
      <c r="I25" s="133">
        <v>240.86549940797764</v>
      </c>
      <c r="J25" s="132">
        <v>74.169463836215144</v>
      </c>
      <c r="K25" s="132">
        <v>6.835174182332195</v>
      </c>
      <c r="L25" s="132">
        <v>12.911794345753078</v>
      </c>
      <c r="M25" s="132">
        <v>3.0057068099043045</v>
      </c>
      <c r="N25" s="132">
        <v>1.6843741964170968</v>
      </c>
      <c r="O25" s="132">
        <v>1.3934866293781691</v>
      </c>
      <c r="P25" s="133">
        <v>100</v>
      </c>
      <c r="Y25" s="13"/>
    </row>
    <row r="26" spans="1:25" ht="25.2" customHeight="1">
      <c r="A26" s="343"/>
      <c r="B26" s="64" t="s">
        <v>313</v>
      </c>
      <c r="C26" s="132">
        <v>118.27830129496799</v>
      </c>
      <c r="D26" s="132">
        <v>21.44052259236696</v>
      </c>
      <c r="E26" s="132">
        <v>36.871554270520278</v>
      </c>
      <c r="F26" s="132">
        <v>6.7041322325864794</v>
      </c>
      <c r="G26" s="132">
        <v>3.8061542185516366</v>
      </c>
      <c r="H26" s="132">
        <v>1.0188367827542686</v>
      </c>
      <c r="I26" s="133">
        <v>188.11950139174763</v>
      </c>
      <c r="J26" s="132">
        <v>62.874024447183963</v>
      </c>
      <c r="K26" s="132">
        <v>11.397288656277242</v>
      </c>
      <c r="L26" s="132">
        <v>19.600070166961299</v>
      </c>
      <c r="M26" s="132">
        <v>3.563762492983396</v>
      </c>
      <c r="N26" s="132">
        <v>2.0232640371640938</v>
      </c>
      <c r="O26" s="132">
        <v>0.54159019942998987</v>
      </c>
      <c r="P26" s="133">
        <v>100</v>
      </c>
      <c r="Y26" s="13"/>
    </row>
    <row r="27" spans="1:25" ht="25.2" customHeight="1">
      <c r="A27" s="343"/>
      <c r="B27" s="64" t="s">
        <v>314</v>
      </c>
      <c r="C27" s="132">
        <v>129.72720836867316</v>
      </c>
      <c r="D27" s="132">
        <v>22.204010929831338</v>
      </c>
      <c r="E27" s="132">
        <v>39.533522169923486</v>
      </c>
      <c r="F27" s="132">
        <v>6.4953854829756841</v>
      </c>
      <c r="G27" s="132">
        <v>4.0977623059557153</v>
      </c>
      <c r="H27" s="132">
        <v>3.9932035478430716</v>
      </c>
      <c r="I27" s="133">
        <v>206.05109280520244</v>
      </c>
      <c r="J27" s="132">
        <v>62.958757753988372</v>
      </c>
      <c r="K27" s="132">
        <v>10.775973389678972</v>
      </c>
      <c r="L27" s="132">
        <v>19.186271536690114</v>
      </c>
      <c r="M27" s="132">
        <v>3.1523179006462843</v>
      </c>
      <c r="N27" s="132">
        <v>1.9887117559865004</v>
      </c>
      <c r="O27" s="132">
        <v>1.9379676630097689</v>
      </c>
      <c r="P27" s="133">
        <v>100</v>
      </c>
      <c r="Y27" s="13"/>
    </row>
    <row r="28" spans="1:25" ht="25.2" customHeight="1">
      <c r="A28" s="343"/>
      <c r="B28" s="64" t="s">
        <v>315</v>
      </c>
      <c r="C28" s="132">
        <v>80.982593366759474</v>
      </c>
      <c r="D28" s="132">
        <v>15.721174808024641</v>
      </c>
      <c r="E28" s="132">
        <v>41.976549513634517</v>
      </c>
      <c r="F28" s="132">
        <v>7.1685556994026056</v>
      </c>
      <c r="G28" s="132">
        <v>5.1922581319159509</v>
      </c>
      <c r="H28" s="132">
        <v>6.2470143940471221</v>
      </c>
      <c r="I28" s="133">
        <v>157.28814591378432</v>
      </c>
      <c r="J28" s="132">
        <v>51.48677473199357</v>
      </c>
      <c r="K28" s="132">
        <v>9.9951428104709308</v>
      </c>
      <c r="L28" s="132">
        <v>26.687675202582323</v>
      </c>
      <c r="M28" s="132">
        <v>4.5575943805275489</v>
      </c>
      <c r="N28" s="132">
        <v>3.3011121732988236</v>
      </c>
      <c r="O28" s="132">
        <v>3.971700701126804</v>
      </c>
      <c r="P28" s="133">
        <v>100</v>
      </c>
      <c r="Y28" s="13"/>
    </row>
    <row r="29" spans="1:25" ht="25.2" customHeight="1">
      <c r="A29" s="343"/>
      <c r="B29" s="64" t="s">
        <v>316</v>
      </c>
      <c r="C29" s="132">
        <v>271.09782767274686</v>
      </c>
      <c r="D29" s="132">
        <v>19.01567479734727</v>
      </c>
      <c r="E29" s="132">
        <v>44.84737570002995</v>
      </c>
      <c r="F29" s="132">
        <v>7.3710801852594861</v>
      </c>
      <c r="G29" s="132">
        <v>5.8268075183354853</v>
      </c>
      <c r="H29" s="132">
        <v>2.7952902036364224</v>
      </c>
      <c r="I29" s="133">
        <v>350.95405607735546</v>
      </c>
      <c r="J29" s="132">
        <v>77.245959400735032</v>
      </c>
      <c r="K29" s="132">
        <v>5.4182803897145826</v>
      </c>
      <c r="L29" s="132">
        <v>12.778702774173075</v>
      </c>
      <c r="M29" s="132">
        <v>2.1002977619483021</v>
      </c>
      <c r="N29" s="132">
        <v>1.6602764428661199</v>
      </c>
      <c r="O29" s="132">
        <v>0.79648323056289139</v>
      </c>
      <c r="P29" s="133">
        <v>100</v>
      </c>
      <c r="Y29" s="13"/>
    </row>
    <row r="30" spans="1:25" ht="25.2" customHeight="1">
      <c r="A30" s="343"/>
      <c r="B30" s="64" t="s">
        <v>317</v>
      </c>
      <c r="C30" s="132">
        <v>179.48920207873959</v>
      </c>
      <c r="D30" s="132">
        <v>22.808751615657012</v>
      </c>
      <c r="E30" s="132">
        <v>51.397240444018578</v>
      </c>
      <c r="F30" s="132">
        <v>7.5347462950298034</v>
      </c>
      <c r="G30" s="132">
        <v>6.0159238740093643</v>
      </c>
      <c r="H30" s="132">
        <v>3.0869343262729805</v>
      </c>
      <c r="I30" s="133">
        <v>270.33279863372729</v>
      </c>
      <c r="J30" s="132">
        <v>66.395643808625948</v>
      </c>
      <c r="K30" s="132">
        <v>8.4372860899355722</v>
      </c>
      <c r="L30" s="132">
        <v>19.012580309818961</v>
      </c>
      <c r="M30" s="132">
        <v>2.7872112940459726</v>
      </c>
      <c r="N30" s="132">
        <v>2.2253769814147906</v>
      </c>
      <c r="O30" s="132">
        <v>1.1419015161587751</v>
      </c>
      <c r="P30" s="133">
        <v>100</v>
      </c>
      <c r="Y30" s="13"/>
    </row>
    <row r="31" spans="1:25" ht="25.2" customHeight="1">
      <c r="A31" s="343"/>
      <c r="B31" s="64" t="s">
        <v>318</v>
      </c>
      <c r="C31" s="132">
        <v>196.86405587816319</v>
      </c>
      <c r="D31" s="132">
        <v>16.179007660120096</v>
      </c>
      <c r="E31" s="132">
        <v>52.063864533565919</v>
      </c>
      <c r="F31" s="132">
        <v>6.8219844605430193</v>
      </c>
      <c r="G31" s="132">
        <v>6.4453832956493855</v>
      </c>
      <c r="H31" s="132">
        <v>3.9824536015014136</v>
      </c>
      <c r="I31" s="133">
        <v>282.35674942954302</v>
      </c>
      <c r="J31" s="132">
        <v>69.72174608040919</v>
      </c>
      <c r="K31" s="132">
        <v>5.7299879293862155</v>
      </c>
      <c r="L31" s="132">
        <v>18.439036657969996</v>
      </c>
      <c r="M31" s="132">
        <v>2.4160869093180013</v>
      </c>
      <c r="N31" s="132">
        <v>2.2827091290260495</v>
      </c>
      <c r="O31" s="132">
        <v>1.4104332938905582</v>
      </c>
      <c r="P31" s="133">
        <v>100</v>
      </c>
      <c r="Y31" s="13"/>
    </row>
    <row r="32" spans="1:25" ht="25.2" customHeight="1">
      <c r="A32" s="343"/>
      <c r="B32" s="64" t="s">
        <v>319</v>
      </c>
      <c r="C32" s="132">
        <v>84.67507358783908</v>
      </c>
      <c r="D32" s="132">
        <v>11.931210628547534</v>
      </c>
      <c r="E32" s="132">
        <v>40.774337987806327</v>
      </c>
      <c r="F32" s="132">
        <v>5.4206613047385028</v>
      </c>
      <c r="G32" s="132">
        <v>5.6375285295810018</v>
      </c>
      <c r="H32" s="132">
        <v>4.0511728710822119</v>
      </c>
      <c r="I32" s="133">
        <v>152.48998490959465</v>
      </c>
      <c r="J32" s="132">
        <v>55.528285111995793</v>
      </c>
      <c r="K32" s="132">
        <v>7.8242585148271093</v>
      </c>
      <c r="L32" s="132">
        <v>26.739026836404921</v>
      </c>
      <c r="M32" s="132">
        <v>3.5547654542376677</v>
      </c>
      <c r="N32" s="132">
        <v>3.696982810329001</v>
      </c>
      <c r="O32" s="132">
        <v>2.6566812722055118</v>
      </c>
      <c r="P32" s="133">
        <v>100</v>
      </c>
      <c r="Y32" s="13"/>
    </row>
    <row r="33" spans="1:25" ht="25.2" customHeight="1">
      <c r="A33" s="343"/>
      <c r="B33" s="64" t="s">
        <v>320</v>
      </c>
      <c r="C33" s="132">
        <v>283.4569847380734</v>
      </c>
      <c r="D33" s="132">
        <v>17.96114542467858</v>
      </c>
      <c r="E33" s="132">
        <v>41.959551437754619</v>
      </c>
      <c r="F33" s="132">
        <v>5.2471333563530722</v>
      </c>
      <c r="G33" s="132">
        <v>6.0251051113455016</v>
      </c>
      <c r="H33" s="132">
        <v>2.9387745103551604</v>
      </c>
      <c r="I33" s="133">
        <v>357.58869457856036</v>
      </c>
      <c r="J33" s="132">
        <v>79.269000680277216</v>
      </c>
      <c r="K33" s="132">
        <v>5.022850469544867</v>
      </c>
      <c r="L33" s="132">
        <v>11.734026291632754</v>
      </c>
      <c r="M33" s="132">
        <v>1.4673655615810597</v>
      </c>
      <c r="N33" s="132">
        <v>1.6849260624546443</v>
      </c>
      <c r="O33" s="132">
        <v>0.82183093450945965</v>
      </c>
      <c r="P33" s="133">
        <v>100</v>
      </c>
      <c r="Y33" s="13"/>
    </row>
    <row r="34" spans="1:25" ht="25.2" customHeight="1">
      <c r="A34" s="343"/>
      <c r="B34" s="64" t="s">
        <v>321</v>
      </c>
      <c r="C34" s="132">
        <v>187.67140158563811</v>
      </c>
      <c r="D34" s="132">
        <v>17.888309857982094</v>
      </c>
      <c r="E34" s="132">
        <v>33.472959259083645</v>
      </c>
      <c r="F34" s="132">
        <v>5.5492901755431419</v>
      </c>
      <c r="G34" s="132">
        <v>6.6759806705625317</v>
      </c>
      <c r="H34" s="132">
        <v>3.6566683051089188</v>
      </c>
      <c r="I34" s="133">
        <v>254.91460985391842</v>
      </c>
      <c r="J34" s="132">
        <v>73.621281139274529</v>
      </c>
      <c r="K34" s="132">
        <v>7.0173733346367175</v>
      </c>
      <c r="L34" s="132">
        <v>13.131047796070098</v>
      </c>
      <c r="M34" s="132">
        <v>2.1769211967580917</v>
      </c>
      <c r="N34" s="132">
        <v>2.6189086119419653</v>
      </c>
      <c r="O34" s="132">
        <v>1.4344679213185985</v>
      </c>
      <c r="P34" s="133">
        <v>100</v>
      </c>
      <c r="Y34" s="13"/>
    </row>
    <row r="35" spans="1:25" ht="25.2" customHeight="1">
      <c r="A35" s="343"/>
      <c r="B35" s="64" t="s">
        <v>322</v>
      </c>
      <c r="C35" s="132">
        <v>205.83810996271512</v>
      </c>
      <c r="D35" s="132">
        <v>21.034055855725938</v>
      </c>
      <c r="E35" s="132">
        <v>35.713333956914148</v>
      </c>
      <c r="F35" s="132">
        <v>6.4566916872230857</v>
      </c>
      <c r="G35" s="132">
        <v>7.2177542657488178</v>
      </c>
      <c r="H35" s="132">
        <v>4.7378915562520021</v>
      </c>
      <c r="I35" s="133">
        <v>280.99783728457913</v>
      </c>
      <c r="J35" s="132">
        <v>73.252560216060886</v>
      </c>
      <c r="K35" s="132">
        <v>7.4854867421715436</v>
      </c>
      <c r="L35" s="132">
        <v>12.709469333297982</v>
      </c>
      <c r="M35" s="132">
        <v>2.2977727336328586</v>
      </c>
      <c r="N35" s="132">
        <v>2.5686155934499499</v>
      </c>
      <c r="O35" s="132">
        <v>1.6860953813867707</v>
      </c>
      <c r="P35" s="133">
        <v>100</v>
      </c>
      <c r="Y35" s="13"/>
    </row>
    <row r="36" spans="1:25" ht="25.2" customHeight="1">
      <c r="A36" s="343"/>
      <c r="B36" s="64" t="s">
        <v>401</v>
      </c>
      <c r="C36" s="132">
        <v>77.573485957351153</v>
      </c>
      <c r="D36" s="132">
        <v>19.741426771830579</v>
      </c>
      <c r="E36" s="132">
        <v>40.092301876890751</v>
      </c>
      <c r="F36" s="132">
        <v>7.339912274574754</v>
      </c>
      <c r="G36" s="132">
        <v>7.4164278424248486</v>
      </c>
      <c r="H36" s="132">
        <v>5.3433489663228482</v>
      </c>
      <c r="I36" s="133">
        <v>157.5069036893949</v>
      </c>
      <c r="J36" s="132">
        <v>49.250848147156013</v>
      </c>
      <c r="K36" s="132">
        <v>12.533689831628497</v>
      </c>
      <c r="L36" s="132">
        <v>25.454314025468459</v>
      </c>
      <c r="M36" s="132">
        <v>4.6600574975742841</v>
      </c>
      <c r="N36" s="132">
        <v>4.7086366811261264</v>
      </c>
      <c r="O36" s="132">
        <v>3.3924538170466376</v>
      </c>
      <c r="P36" s="133">
        <v>100</v>
      </c>
      <c r="Y36" s="13"/>
    </row>
    <row r="37" spans="1:25" ht="25.2" customHeight="1">
      <c r="A37" s="343"/>
      <c r="B37" s="64" t="s">
        <v>402</v>
      </c>
      <c r="C37" s="132">
        <v>259.68414085059675</v>
      </c>
      <c r="D37" s="132">
        <v>21.659249223659593</v>
      </c>
      <c r="E37" s="132">
        <v>38.558946976764602</v>
      </c>
      <c r="F37" s="132">
        <v>8.4310177925606098</v>
      </c>
      <c r="G37" s="132">
        <v>8.4713291116704248</v>
      </c>
      <c r="H37" s="132">
        <v>4.0125307265403505</v>
      </c>
      <c r="I37" s="133">
        <v>340.81721468179234</v>
      </c>
      <c r="J37" s="132">
        <v>76.194549354865671</v>
      </c>
      <c r="K37" s="132">
        <v>6.3550924925790451</v>
      </c>
      <c r="L37" s="132">
        <v>11.313673522261949</v>
      </c>
      <c r="M37" s="132">
        <v>2.4737652411226705</v>
      </c>
      <c r="N37" s="132">
        <v>2.4855930823740149</v>
      </c>
      <c r="O37" s="132">
        <v>1.1773263067966484</v>
      </c>
      <c r="P37" s="133">
        <v>100</v>
      </c>
      <c r="Y37" s="13"/>
    </row>
    <row r="38" spans="1:25" ht="25.2" customHeight="1">
      <c r="A38" s="343"/>
      <c r="B38" s="64" t="s">
        <v>403</v>
      </c>
      <c r="C38" s="132">
        <v>171.93196815313431</v>
      </c>
      <c r="D38" s="132">
        <v>26.739127182744795</v>
      </c>
      <c r="E38" s="132">
        <v>47.216786147567397</v>
      </c>
      <c r="F38" s="132">
        <v>9.4388751825210324</v>
      </c>
      <c r="G38" s="132">
        <v>8.8722744326156988</v>
      </c>
      <c r="H38" s="132">
        <v>2.5840157290909032</v>
      </c>
      <c r="I38" s="133">
        <v>266.78304682767413</v>
      </c>
      <c r="J38" s="132">
        <v>64.446362014971697</v>
      </c>
      <c r="K38" s="132">
        <v>10.022798487647782</v>
      </c>
      <c r="L38" s="132">
        <v>17.698570695935793</v>
      </c>
      <c r="M38" s="132">
        <v>3.5380341047750239</v>
      </c>
      <c r="N38" s="132">
        <v>3.3256515127614752</v>
      </c>
      <c r="O38" s="132">
        <v>0.96858318390824238</v>
      </c>
      <c r="P38" s="133">
        <v>100</v>
      </c>
      <c r="Y38" s="13"/>
    </row>
    <row r="39" spans="1:25" ht="25.2" customHeight="1">
      <c r="A39" s="343"/>
      <c r="B39" s="64" t="s">
        <v>404</v>
      </c>
      <c r="C39" s="132">
        <v>188.57513124385557</v>
      </c>
      <c r="D39" s="132">
        <v>30.351131972901253</v>
      </c>
      <c r="E39" s="132">
        <v>53.086853007917199</v>
      </c>
      <c r="F39" s="132">
        <v>9.9918430614929967</v>
      </c>
      <c r="G39" s="132">
        <v>9.3673420128844622</v>
      </c>
      <c r="H39" s="132">
        <v>4.1640719534344495</v>
      </c>
      <c r="I39" s="133">
        <v>295.53637325248599</v>
      </c>
      <c r="J39" s="132">
        <v>63.807757119205732</v>
      </c>
      <c r="K39" s="132">
        <v>10.269846529845356</v>
      </c>
      <c r="L39" s="132">
        <v>17.96288301966927</v>
      </c>
      <c r="M39" s="132">
        <v>3.3809182103472093</v>
      </c>
      <c r="N39" s="132">
        <v>3.1696071484512833</v>
      </c>
      <c r="O39" s="132">
        <v>1.4089879724811243</v>
      </c>
      <c r="P39" s="133">
        <v>100</v>
      </c>
      <c r="Y39" s="13"/>
    </row>
    <row r="40" spans="1:25" ht="27" customHeight="1">
      <c r="B40" s="64" t="s">
        <v>383</v>
      </c>
      <c r="C40" s="132">
        <v>76.822900409371329</v>
      </c>
      <c r="D40" s="132">
        <v>22.927069518908343</v>
      </c>
      <c r="E40" s="132">
        <v>44.276826321202307</v>
      </c>
      <c r="F40" s="132">
        <v>9.8473049036105209</v>
      </c>
      <c r="G40" s="132">
        <v>9.5607670600524273</v>
      </c>
      <c r="H40" s="132">
        <v>6.1638014700721451</v>
      </c>
      <c r="I40" s="133">
        <v>169.59866968321708</v>
      </c>
      <c r="J40" s="132">
        <v>45.296876769649252</v>
      </c>
      <c r="K40" s="132">
        <v>13.51842532829556</v>
      </c>
      <c r="L40" s="132">
        <v>26.106824071146466</v>
      </c>
      <c r="M40" s="132">
        <v>5.8062394722810593</v>
      </c>
      <c r="N40" s="132">
        <v>5.6372889468475167</v>
      </c>
      <c r="O40" s="132">
        <v>3.6343454117801341</v>
      </c>
      <c r="P40" s="133">
        <v>100</v>
      </c>
    </row>
    <row r="41" spans="1:25" ht="27" customHeight="1">
      <c r="B41" s="64" t="s">
        <v>384</v>
      </c>
      <c r="C41" s="132">
        <v>257.17143751442154</v>
      </c>
      <c r="D41" s="132">
        <v>12.138523899397173</v>
      </c>
      <c r="E41" s="132">
        <v>39.769072004023961</v>
      </c>
      <c r="F41" s="132">
        <v>9.8418690049529225</v>
      </c>
      <c r="G41" s="132">
        <v>9.7187777912588498</v>
      </c>
      <c r="H41" s="132">
        <v>6.9046185238796927</v>
      </c>
      <c r="I41" s="133">
        <v>335.54429873793413</v>
      </c>
      <c r="J41" s="132">
        <v>76.643065753674705</v>
      </c>
      <c r="K41" s="132">
        <v>3.6175622548358564</v>
      </c>
      <c r="L41" s="132">
        <v>11.852107800253311</v>
      </c>
      <c r="M41" s="132">
        <v>2.9331057156895972</v>
      </c>
      <c r="N41" s="132">
        <v>2.8964216730290455</v>
      </c>
      <c r="O41" s="132">
        <v>2.0577368025174878</v>
      </c>
      <c r="P41" s="133">
        <v>100</v>
      </c>
    </row>
    <row r="42" spans="1:25" ht="27" customHeight="1">
      <c r="B42" s="64" t="s">
        <v>400</v>
      </c>
      <c r="C42" s="132">
        <v>170.2683348871854</v>
      </c>
      <c r="D42" s="132">
        <v>18.785903917555785</v>
      </c>
      <c r="E42" s="132">
        <v>44.511442144976186</v>
      </c>
      <c r="F42" s="132">
        <v>10.048515646319952</v>
      </c>
      <c r="G42" s="132">
        <v>9.4944005024272382</v>
      </c>
      <c r="H42" s="132">
        <v>4.7392910189610857</v>
      </c>
      <c r="I42" s="133">
        <v>257.84788811742561</v>
      </c>
      <c r="J42" s="132">
        <v>66.034411268726032</v>
      </c>
      <c r="K42" s="132">
        <v>7.2856535900734469</v>
      </c>
      <c r="L42" s="132">
        <v>17.262674699396953</v>
      </c>
      <c r="M42" s="132">
        <v>3.8970711451954161</v>
      </c>
      <c r="N42" s="132">
        <v>3.6821711326576487</v>
      </c>
      <c r="O42" s="132">
        <v>1.8380181639505155</v>
      </c>
      <c r="P42" s="133">
        <v>100</v>
      </c>
    </row>
  </sheetData>
  <mergeCells count="3">
    <mergeCell ref="C2:I2"/>
    <mergeCell ref="B2:B3"/>
    <mergeCell ref="J2:P2"/>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9D5F3"/>
  </sheetPr>
  <dimension ref="A1:P42"/>
  <sheetViews>
    <sheetView topLeftCell="A28" zoomScaleNormal="100" workbookViewId="0">
      <selection activeCell="C40" sqref="C40"/>
    </sheetView>
  </sheetViews>
  <sheetFormatPr defaultColWidth="9.21875" defaultRowHeight="13.8"/>
  <cols>
    <col min="1" max="1" width="1.44140625" style="13" customWidth="1"/>
    <col min="2" max="3" width="12" style="13" customWidth="1"/>
    <col min="4" max="4" width="10.77734375" style="13" customWidth="1"/>
    <col min="5" max="6" width="12.44140625" style="13" customWidth="1"/>
    <col min="7" max="9" width="14.21875" style="13" customWidth="1"/>
    <col min="10" max="10" width="9.44140625" style="13" bestFit="1" customWidth="1"/>
    <col min="11" max="11" width="9.33203125" style="13" bestFit="1" customWidth="1"/>
    <col min="12" max="12" width="9.44140625" style="13" bestFit="1" customWidth="1"/>
    <col min="13" max="14" width="9.33203125" style="13" bestFit="1" customWidth="1"/>
    <col min="15" max="15" width="9.44140625" style="13" bestFit="1" customWidth="1"/>
    <col min="16" max="16" width="10.44140625" style="13" bestFit="1" customWidth="1"/>
    <col min="17" max="223" width="9.21875" style="13"/>
    <col min="224" max="224" width="6" style="13" customWidth="1"/>
    <col min="225" max="225" width="3.44140625" style="13" customWidth="1"/>
    <col min="226" max="226" width="8.21875" style="13" customWidth="1"/>
    <col min="227" max="229" width="6.44140625" style="13" customWidth="1"/>
    <col min="230" max="230" width="6.21875" style="13" customWidth="1"/>
    <col min="231" max="231" width="8" style="13" customWidth="1"/>
    <col min="232" max="232" width="6.44140625" style="13" customWidth="1"/>
    <col min="233" max="233" width="6.77734375" style="13" customWidth="1"/>
    <col min="234" max="234" width="8" style="13" customWidth="1"/>
    <col min="235" max="235" width="8.44140625" style="13" customWidth="1"/>
    <col min="236" max="236" width="6.44140625" style="13" customWidth="1"/>
    <col min="237" max="237" width="7.77734375" style="13" customWidth="1"/>
    <col min="238" max="238" width="6.77734375" style="13" customWidth="1"/>
    <col min="239" max="239" width="7.21875" style="13" customWidth="1"/>
    <col min="240" max="240" width="7.44140625" style="13" customWidth="1"/>
    <col min="241" max="241" width="8" style="13" customWidth="1"/>
    <col min="242" max="242" width="7.77734375" style="13" customWidth="1"/>
    <col min="243" max="243" width="7.21875" style="13" customWidth="1"/>
    <col min="244" max="244" width="7" style="13" customWidth="1"/>
    <col min="245" max="245" width="8.77734375" style="13" customWidth="1"/>
    <col min="246" max="246" width="8.44140625" style="13" customWidth="1"/>
    <col min="247" max="247" width="9" style="13" customWidth="1"/>
    <col min="248" max="16384" width="9.21875" style="13"/>
  </cols>
  <sheetData>
    <row r="1" spans="1:16" ht="22.5" customHeight="1">
      <c r="B1" s="369" t="s">
        <v>176</v>
      </c>
      <c r="C1" s="409"/>
      <c r="D1" s="409"/>
      <c r="E1" s="409"/>
      <c r="F1" s="409"/>
      <c r="G1" s="409"/>
      <c r="H1" s="409"/>
      <c r="I1" s="409"/>
    </row>
    <row r="2" spans="1:16" ht="15" customHeight="1">
      <c r="B2" s="489" t="s">
        <v>323</v>
      </c>
      <c r="C2" s="493" t="s">
        <v>393</v>
      </c>
      <c r="D2" s="494"/>
      <c r="E2" s="495"/>
      <c r="F2" s="495"/>
      <c r="G2" s="495"/>
      <c r="H2" s="495"/>
      <c r="I2" s="495"/>
      <c r="J2" s="496" t="s">
        <v>387</v>
      </c>
      <c r="K2" s="496"/>
      <c r="L2" s="497"/>
      <c r="M2" s="497"/>
      <c r="N2" s="497"/>
      <c r="O2" s="497"/>
      <c r="P2" s="497"/>
    </row>
    <row r="3" spans="1:16" s="12" customFormat="1" ht="107.25" customHeight="1">
      <c r="A3" s="13"/>
      <c r="B3" s="490"/>
      <c r="C3" s="432" t="s">
        <v>330</v>
      </c>
      <c r="D3" s="432" t="s">
        <v>331</v>
      </c>
      <c r="E3" s="432" t="s">
        <v>332</v>
      </c>
      <c r="F3" s="432" t="s">
        <v>333</v>
      </c>
      <c r="G3" s="432" t="s">
        <v>334</v>
      </c>
      <c r="H3" s="432" t="s">
        <v>335</v>
      </c>
      <c r="I3" s="432" t="s">
        <v>63</v>
      </c>
      <c r="J3" s="432" t="s">
        <v>330</v>
      </c>
      <c r="K3" s="432" t="s">
        <v>331</v>
      </c>
      <c r="L3" s="432" t="s">
        <v>332</v>
      </c>
      <c r="M3" s="432" t="s">
        <v>333</v>
      </c>
      <c r="N3" s="432" t="s">
        <v>334</v>
      </c>
      <c r="O3" s="432" t="s">
        <v>335</v>
      </c>
      <c r="P3" s="432" t="s">
        <v>63</v>
      </c>
    </row>
    <row r="4" spans="1:16" ht="21.75" customHeight="1">
      <c r="B4" s="64" t="s">
        <v>291</v>
      </c>
      <c r="C4" s="349">
        <v>31.714044018742758</v>
      </c>
      <c r="D4" s="349">
        <v>5.9194957383885516</v>
      </c>
      <c r="E4" s="349">
        <v>25.47726731110447</v>
      </c>
      <c r="F4" s="349">
        <v>1.1347399627035739</v>
      </c>
      <c r="G4" s="349">
        <v>0.81481199842170371</v>
      </c>
      <c r="H4" s="349">
        <v>23.221898304489812</v>
      </c>
      <c r="I4" s="69">
        <v>88.282257333850865</v>
      </c>
      <c r="J4" s="349">
        <v>35.923462965850504</v>
      </c>
      <c r="K4" s="349">
        <v>6.7051929993171857</v>
      </c>
      <c r="L4" s="349">
        <v>28.858876155328538</v>
      </c>
      <c r="M4" s="349">
        <v>1.2853544947456508</v>
      </c>
      <c r="N4" s="349">
        <v>0.92296235169926144</v>
      </c>
      <c r="O4" s="349">
        <v>26.304151033058858</v>
      </c>
      <c r="P4" s="69">
        <v>100</v>
      </c>
    </row>
    <row r="5" spans="1:16" ht="21.75" customHeight="1">
      <c r="B5" s="64" t="s">
        <v>292</v>
      </c>
      <c r="C5" s="349">
        <v>32.904182878774471</v>
      </c>
      <c r="D5" s="349">
        <v>4.6980681792900869</v>
      </c>
      <c r="E5" s="349">
        <v>26.440952752920666</v>
      </c>
      <c r="F5" s="349">
        <v>1.4291494317258249</v>
      </c>
      <c r="G5" s="349">
        <v>0.60494731209962049</v>
      </c>
      <c r="H5" s="349">
        <v>23.640446168613639</v>
      </c>
      <c r="I5" s="69">
        <v>89.717746723424312</v>
      </c>
      <c r="J5" s="349">
        <v>36.675222105398184</v>
      </c>
      <c r="K5" s="349">
        <v>5.2364981855518149</v>
      </c>
      <c r="L5" s="349">
        <v>29.471262619235205</v>
      </c>
      <c r="M5" s="349">
        <v>1.5929395063069385</v>
      </c>
      <c r="N5" s="349">
        <v>0.67427831637870972</v>
      </c>
      <c r="O5" s="349">
        <v>26.349799267129143</v>
      </c>
      <c r="P5" s="69">
        <v>100</v>
      </c>
    </row>
    <row r="6" spans="1:16" ht="21.75" customHeight="1">
      <c r="B6" s="64" t="s">
        <v>293</v>
      </c>
      <c r="C6" s="349">
        <v>50.085410974970955</v>
      </c>
      <c r="D6" s="349">
        <v>2.9264801777599661</v>
      </c>
      <c r="E6" s="349">
        <v>24.539599869379757</v>
      </c>
      <c r="F6" s="349">
        <v>1.590057739044622</v>
      </c>
      <c r="G6" s="349">
        <v>0.73598937541545872</v>
      </c>
      <c r="H6" s="349">
        <v>9.0036863904616737</v>
      </c>
      <c r="I6" s="69">
        <v>88.88122452703243</v>
      </c>
      <c r="J6" s="349">
        <v>56.350946154818025</v>
      </c>
      <c r="K6" s="349">
        <v>3.2925740991224792</v>
      </c>
      <c r="L6" s="349">
        <v>27.609430450540493</v>
      </c>
      <c r="M6" s="349">
        <v>1.7889692086330562</v>
      </c>
      <c r="N6" s="349">
        <v>0.82805944599876002</v>
      </c>
      <c r="O6" s="349">
        <v>10.13002064088719</v>
      </c>
      <c r="P6" s="69">
        <v>100</v>
      </c>
    </row>
    <row r="7" spans="1:16" ht="21.75" customHeight="1">
      <c r="B7" s="64" t="s">
        <v>294</v>
      </c>
      <c r="C7" s="349">
        <v>34.367057533790422</v>
      </c>
      <c r="D7" s="349">
        <v>4.1407575676473325</v>
      </c>
      <c r="E7" s="349">
        <v>28.576703655709213</v>
      </c>
      <c r="F7" s="349">
        <v>1.5781987136323732</v>
      </c>
      <c r="G7" s="349">
        <v>0.69593483128987221</v>
      </c>
      <c r="H7" s="349">
        <v>12.873927751777824</v>
      </c>
      <c r="I7" s="69">
        <v>82.232580053847045</v>
      </c>
      <c r="J7" s="349">
        <v>41.792507922390847</v>
      </c>
      <c r="K7" s="349">
        <v>5.0354221707939928</v>
      </c>
      <c r="L7" s="349">
        <v>34.751072673381749</v>
      </c>
      <c r="M7" s="349">
        <v>1.9191891007176796</v>
      </c>
      <c r="N7" s="349">
        <v>0.8463006156856131</v>
      </c>
      <c r="O7" s="349">
        <v>15.655507517030106</v>
      </c>
      <c r="P7" s="69">
        <v>100</v>
      </c>
    </row>
    <row r="8" spans="1:16" ht="21.75" customHeight="1">
      <c r="B8" s="64" t="s">
        <v>295</v>
      </c>
      <c r="C8" s="349">
        <v>43.132068459549721</v>
      </c>
      <c r="D8" s="349">
        <v>5.487302153591509</v>
      </c>
      <c r="E8" s="349">
        <v>25.246933867853347</v>
      </c>
      <c r="F8" s="349">
        <v>1.7792277586843879</v>
      </c>
      <c r="G8" s="349">
        <v>0.78003246979315322</v>
      </c>
      <c r="H8" s="349">
        <v>19.445370135388185</v>
      </c>
      <c r="I8" s="69">
        <v>95.870934844860301</v>
      </c>
      <c r="J8" s="349">
        <v>44.989723454086104</v>
      </c>
      <c r="K8" s="349">
        <v>5.7236347621634636</v>
      </c>
      <c r="L8" s="349">
        <v>26.334294026347287</v>
      </c>
      <c r="M8" s="349">
        <v>1.8558573164677694</v>
      </c>
      <c r="N8" s="349">
        <v>0.81362768711436129</v>
      </c>
      <c r="O8" s="349">
        <v>20.282862753821014</v>
      </c>
      <c r="P8" s="69">
        <v>100</v>
      </c>
    </row>
    <row r="9" spans="1:16" ht="21.75" customHeight="1">
      <c r="B9" s="64" t="s">
        <v>296</v>
      </c>
      <c r="C9" s="349">
        <v>50.232671752275074</v>
      </c>
      <c r="D9" s="349">
        <v>5.4958426998958743</v>
      </c>
      <c r="E9" s="349">
        <v>26.072556585837638</v>
      </c>
      <c r="F9" s="349">
        <v>2.1579890773055372</v>
      </c>
      <c r="G9" s="349">
        <v>0.66835958615793689</v>
      </c>
      <c r="H9" s="349">
        <v>22.889581936928817</v>
      </c>
      <c r="I9" s="69">
        <v>107.51700163840088</v>
      </c>
      <c r="J9" s="349">
        <v>46.720677648002713</v>
      </c>
      <c r="K9" s="349">
        <v>5.1116033893684891</v>
      </c>
      <c r="L9" s="349">
        <v>24.24970580329645</v>
      </c>
      <c r="M9" s="349">
        <v>2.0071142651124561</v>
      </c>
      <c r="N9" s="349">
        <v>0.6216315335929391</v>
      </c>
      <c r="O9" s="349">
        <v>21.289267360626944</v>
      </c>
      <c r="P9" s="69">
        <v>100</v>
      </c>
    </row>
    <row r="10" spans="1:16" ht="21.75" customHeight="1">
      <c r="B10" s="64" t="s">
        <v>297</v>
      </c>
      <c r="C10" s="349">
        <v>51.992873266268994</v>
      </c>
      <c r="D10" s="349">
        <v>3.7409359950122316</v>
      </c>
      <c r="E10" s="349">
        <v>24.65422350071707</v>
      </c>
      <c r="F10" s="349">
        <v>2.1416859864255002</v>
      </c>
      <c r="G10" s="349">
        <v>0.63908645052317703</v>
      </c>
      <c r="H10" s="349">
        <v>16.642275591091789</v>
      </c>
      <c r="I10" s="69">
        <v>99.811080790038758</v>
      </c>
      <c r="J10" s="349">
        <v>52.091283707908644</v>
      </c>
      <c r="K10" s="349">
        <v>3.7480167185862001</v>
      </c>
      <c r="L10" s="349">
        <v>24.700888223602512</v>
      </c>
      <c r="M10" s="349">
        <v>2.145739700916296</v>
      </c>
      <c r="N10" s="349">
        <v>0.640296092843189</v>
      </c>
      <c r="O10" s="349">
        <v>16.673775556143163</v>
      </c>
      <c r="P10" s="69">
        <v>100</v>
      </c>
    </row>
    <row r="11" spans="1:16" ht="21.75" customHeight="1">
      <c r="B11" s="64" t="s">
        <v>298</v>
      </c>
      <c r="C11" s="349">
        <v>41.051508599905524</v>
      </c>
      <c r="D11" s="349">
        <v>3.9594084275705006</v>
      </c>
      <c r="E11" s="349">
        <v>32.268182347812022</v>
      </c>
      <c r="F11" s="349">
        <v>2.420272786290997</v>
      </c>
      <c r="G11" s="349">
        <v>0.69653836297274119</v>
      </c>
      <c r="H11" s="349">
        <v>16.96904286291716</v>
      </c>
      <c r="I11" s="69">
        <v>97.364953387468944</v>
      </c>
      <c r="J11" s="349">
        <v>42.16251040201179</v>
      </c>
      <c r="K11" s="349">
        <v>4.0665642921984739</v>
      </c>
      <c r="L11" s="349">
        <v>33.141475680062307</v>
      </c>
      <c r="M11" s="349">
        <v>2.4857740923054665</v>
      </c>
      <c r="N11" s="349">
        <v>0.71538920190392352</v>
      </c>
      <c r="O11" s="349">
        <v>17.428286331518038</v>
      </c>
      <c r="P11" s="69">
        <v>100</v>
      </c>
    </row>
    <row r="12" spans="1:16" ht="21.75" customHeight="1">
      <c r="B12" s="64" t="s">
        <v>299</v>
      </c>
      <c r="C12" s="349">
        <v>77.195408785254187</v>
      </c>
      <c r="D12" s="349">
        <v>5.5297516133933966</v>
      </c>
      <c r="E12" s="349">
        <v>22.162783202573628</v>
      </c>
      <c r="F12" s="349">
        <v>1.6685843158481364</v>
      </c>
      <c r="G12" s="349">
        <v>0.47873203282227583</v>
      </c>
      <c r="H12" s="349">
        <v>21.442704623539917</v>
      </c>
      <c r="I12" s="69">
        <v>128.47796457343156</v>
      </c>
      <c r="J12" s="349">
        <v>60.084551496091898</v>
      </c>
      <c r="K12" s="349">
        <v>4.3040467147445094</v>
      </c>
      <c r="L12" s="349">
        <v>17.250260210891255</v>
      </c>
      <c r="M12" s="349">
        <v>1.298731904251532</v>
      </c>
      <c r="N12" s="349">
        <v>0.37261800839680692</v>
      </c>
      <c r="O12" s="349">
        <v>16.689791665623986</v>
      </c>
      <c r="P12" s="69">
        <v>100</v>
      </c>
    </row>
    <row r="13" spans="1:16" ht="21.75" customHeight="1">
      <c r="B13" s="64" t="s">
        <v>300</v>
      </c>
      <c r="C13" s="349">
        <v>66.676664060279109</v>
      </c>
      <c r="D13" s="349">
        <v>6.1939059935917502</v>
      </c>
      <c r="E13" s="349">
        <v>28.739795106407879</v>
      </c>
      <c r="F13" s="349">
        <v>1.8977500032665728</v>
      </c>
      <c r="G13" s="349">
        <v>0.44075643565396821</v>
      </c>
      <c r="H13" s="349">
        <v>28.237156335177886</v>
      </c>
      <c r="I13" s="69">
        <v>132.18602793437717</v>
      </c>
      <c r="J13" s="349">
        <v>50.441536902357242</v>
      </c>
      <c r="K13" s="349">
        <v>4.6857493869674878</v>
      </c>
      <c r="L13" s="349">
        <v>21.741931091745602</v>
      </c>
      <c r="M13" s="349">
        <v>1.4356661085305458</v>
      </c>
      <c r="N13" s="349">
        <v>0.3334364777741704</v>
      </c>
      <c r="O13" s="349">
        <v>21.36168003262495</v>
      </c>
      <c r="P13" s="69">
        <v>100</v>
      </c>
    </row>
    <row r="14" spans="1:16" ht="21.75" customHeight="1">
      <c r="B14" s="64" t="s">
        <v>301</v>
      </c>
      <c r="C14" s="349">
        <v>55.810236566334943</v>
      </c>
      <c r="D14" s="349">
        <v>4.4522959032309934</v>
      </c>
      <c r="E14" s="349">
        <v>21.343617878783459</v>
      </c>
      <c r="F14" s="349">
        <v>1.5736877921338928</v>
      </c>
      <c r="G14" s="349">
        <v>0.29370530137732781</v>
      </c>
      <c r="H14" s="349">
        <v>18.736064575620066</v>
      </c>
      <c r="I14" s="69">
        <v>102.20960801748069</v>
      </c>
      <c r="J14" s="349">
        <v>54.603708642332172</v>
      </c>
      <c r="K14" s="349">
        <v>4.3560443969900824</v>
      </c>
      <c r="L14" s="349">
        <v>20.882203046051313</v>
      </c>
      <c r="M14" s="349">
        <v>1.5396671826241113</v>
      </c>
      <c r="N14" s="349">
        <v>0.28735586318567624</v>
      </c>
      <c r="O14" s="349">
        <v>18.331020868816637</v>
      </c>
      <c r="P14" s="69">
        <v>100</v>
      </c>
    </row>
    <row r="15" spans="1:16" ht="21.75" customHeight="1">
      <c r="B15" s="64" t="s">
        <v>302</v>
      </c>
      <c r="C15" s="349">
        <v>82.982058176464449</v>
      </c>
      <c r="D15" s="349">
        <v>5.8339192931932393</v>
      </c>
      <c r="E15" s="349">
        <v>31.044198929039908</v>
      </c>
      <c r="F15" s="349">
        <v>1.8316515083354932</v>
      </c>
      <c r="G15" s="349">
        <v>0.53373421009399602</v>
      </c>
      <c r="H15" s="349">
        <v>20.181748152979701</v>
      </c>
      <c r="I15" s="69">
        <v>142.40731027010679</v>
      </c>
      <c r="J15" s="349">
        <v>58.270925852802577</v>
      </c>
      <c r="K15" s="349">
        <v>4.0966431302774611</v>
      </c>
      <c r="L15" s="349">
        <v>21.799582388121618</v>
      </c>
      <c r="M15" s="349">
        <v>1.2862060977497316</v>
      </c>
      <c r="N15" s="349">
        <v>0.3747941092923191</v>
      </c>
      <c r="O15" s="349">
        <v>14.17184842175628</v>
      </c>
      <c r="P15" s="69">
        <v>100</v>
      </c>
    </row>
    <row r="16" spans="1:16" ht="21.75" customHeight="1">
      <c r="B16" s="64" t="s">
        <v>303</v>
      </c>
      <c r="C16" s="349">
        <v>64.21062742384018</v>
      </c>
      <c r="D16" s="349">
        <v>6.6438594891819047</v>
      </c>
      <c r="E16" s="349">
        <v>20.866075045717803</v>
      </c>
      <c r="F16" s="349">
        <v>0.66164018576319039</v>
      </c>
      <c r="G16" s="349">
        <v>0.59330735273106483</v>
      </c>
      <c r="H16" s="349">
        <v>27.651570027471713</v>
      </c>
      <c r="I16" s="69">
        <v>120.62707952470586</v>
      </c>
      <c r="J16" s="349">
        <v>53.230690552106985</v>
      </c>
      <c r="K16" s="349">
        <v>5.5077678373380197</v>
      </c>
      <c r="L16" s="349">
        <v>17.298002345687383</v>
      </c>
      <c r="M16" s="349">
        <v>0.54850054263949799</v>
      </c>
      <c r="N16" s="349">
        <v>0.49185253847544941</v>
      </c>
      <c r="O16" s="349">
        <v>22.923186183752662</v>
      </c>
      <c r="P16" s="69">
        <v>100</v>
      </c>
    </row>
    <row r="17" spans="2:16" ht="21.75" customHeight="1">
      <c r="B17" s="64" t="s">
        <v>304</v>
      </c>
      <c r="C17" s="349">
        <v>77.433261339865794</v>
      </c>
      <c r="D17" s="349">
        <v>5.8187404743096938</v>
      </c>
      <c r="E17" s="349">
        <v>21.079659267444118</v>
      </c>
      <c r="F17" s="349">
        <v>0.77664660182151046</v>
      </c>
      <c r="G17" s="349">
        <v>0.46852826042429691</v>
      </c>
      <c r="H17" s="349">
        <v>19.976058923816915</v>
      </c>
      <c r="I17" s="69">
        <v>125.55289486768231</v>
      </c>
      <c r="J17" s="349">
        <v>61.673815981281166</v>
      </c>
      <c r="K17" s="349">
        <v>4.6344932790613456</v>
      </c>
      <c r="L17" s="349">
        <v>16.789464941974895</v>
      </c>
      <c r="M17" s="349">
        <v>0.6185811984980536</v>
      </c>
      <c r="N17" s="349">
        <v>0.37317200923010935</v>
      </c>
      <c r="O17" s="349">
        <v>15.910472589954445</v>
      </c>
      <c r="P17" s="69">
        <v>100</v>
      </c>
    </row>
    <row r="18" spans="2:16" ht="21.75" customHeight="1">
      <c r="B18" s="64" t="s">
        <v>305</v>
      </c>
      <c r="C18" s="349">
        <v>79.547454072703133</v>
      </c>
      <c r="D18" s="349">
        <v>4.2465778445707913</v>
      </c>
      <c r="E18" s="349">
        <v>20.393064493118004</v>
      </c>
      <c r="F18" s="349">
        <v>0.78453482345476178</v>
      </c>
      <c r="G18" s="349">
        <v>1.2070263766264888</v>
      </c>
      <c r="H18" s="349">
        <v>17.674918180710741</v>
      </c>
      <c r="I18" s="69">
        <v>123.85357579118391</v>
      </c>
      <c r="J18" s="349">
        <v>64.227014492354641</v>
      </c>
      <c r="K18" s="349">
        <v>3.4287083093430306</v>
      </c>
      <c r="L18" s="349">
        <v>16.46546283613203</v>
      </c>
      <c r="M18" s="349">
        <v>0.63343736217796476</v>
      </c>
      <c r="N18" s="349">
        <v>0.97455916707768298</v>
      </c>
      <c r="O18" s="349">
        <v>14.270817832914654</v>
      </c>
      <c r="P18" s="69">
        <v>100</v>
      </c>
    </row>
    <row r="19" spans="2:16" ht="21.75" customHeight="1">
      <c r="B19" s="64" t="s">
        <v>306</v>
      </c>
      <c r="C19" s="349">
        <v>61.611308367436223</v>
      </c>
      <c r="D19" s="349">
        <v>5.0335916436345212</v>
      </c>
      <c r="E19" s="349">
        <v>28.142091011468938</v>
      </c>
      <c r="F19" s="349">
        <v>0.98269137167981158</v>
      </c>
      <c r="G19" s="349">
        <v>0.91637116775173855</v>
      </c>
      <c r="H19" s="349">
        <v>19.488485112443449</v>
      </c>
      <c r="I19" s="69">
        <v>116.17453867441466</v>
      </c>
      <c r="J19" s="349">
        <v>53.033400494152339</v>
      </c>
      <c r="K19" s="349">
        <v>4.3327838449536946</v>
      </c>
      <c r="L19" s="349">
        <v>24.223974833537877</v>
      </c>
      <c r="M19" s="349">
        <v>0.84587499368846775</v>
      </c>
      <c r="N19" s="349">
        <v>0.78878829923303384</v>
      </c>
      <c r="O19" s="349">
        <v>16.775177534434604</v>
      </c>
      <c r="P19" s="69">
        <v>100</v>
      </c>
    </row>
    <row r="20" spans="2:16" ht="21.75" customHeight="1">
      <c r="B20" s="64" t="s">
        <v>307</v>
      </c>
      <c r="C20" s="349">
        <v>76.426120760863512</v>
      </c>
      <c r="D20" s="349">
        <v>7.7356083543487824</v>
      </c>
      <c r="E20" s="349">
        <v>24.576755773980544</v>
      </c>
      <c r="F20" s="349">
        <v>1.1130502567668599</v>
      </c>
      <c r="G20" s="349">
        <v>0.90829323466288581</v>
      </c>
      <c r="H20" s="349">
        <v>26.702864697646774</v>
      </c>
      <c r="I20" s="69">
        <v>137.46269307826935</v>
      </c>
      <c r="J20" s="349">
        <v>55.597718224062099</v>
      </c>
      <c r="K20" s="349">
        <v>5.627423834875863</v>
      </c>
      <c r="L20" s="349">
        <v>17.878855145073345</v>
      </c>
      <c r="M20" s="349">
        <v>0.80971078904521709</v>
      </c>
      <c r="N20" s="349">
        <v>0.66075617632903216</v>
      </c>
      <c r="O20" s="349">
        <v>19.425535830614443</v>
      </c>
      <c r="P20" s="69">
        <v>100</v>
      </c>
    </row>
    <row r="21" spans="2:16" ht="21.75" customHeight="1">
      <c r="B21" s="64" t="s">
        <v>308</v>
      </c>
      <c r="C21" s="349">
        <v>82.929001716602059</v>
      </c>
      <c r="D21" s="349">
        <v>6.7463367548374684</v>
      </c>
      <c r="E21" s="349">
        <v>24.395339123815894</v>
      </c>
      <c r="F21" s="349">
        <v>1.1819843103324252</v>
      </c>
      <c r="G21" s="349">
        <v>0.77112192152445103</v>
      </c>
      <c r="H21" s="349">
        <v>27.257095998575259</v>
      </c>
      <c r="I21" s="69">
        <v>143.28087982568758</v>
      </c>
      <c r="J21" s="349">
        <v>57.878624012842252</v>
      </c>
      <c r="K21" s="349">
        <v>4.7084696597654307</v>
      </c>
      <c r="L21" s="349">
        <v>17.026234870622471</v>
      </c>
      <c r="M21" s="349">
        <v>0.82494210795634548</v>
      </c>
      <c r="N21" s="349">
        <v>0.53818899106606644</v>
      </c>
      <c r="O21" s="349">
        <v>19.023540357747422</v>
      </c>
      <c r="P21" s="69">
        <v>100</v>
      </c>
    </row>
    <row r="22" spans="2:16" ht="21.75" customHeight="1">
      <c r="B22" s="64" t="s">
        <v>309</v>
      </c>
      <c r="C22" s="349">
        <v>79.853961952532373</v>
      </c>
      <c r="D22" s="349">
        <v>6.6101671309121848</v>
      </c>
      <c r="E22" s="349">
        <v>30.352685982915325</v>
      </c>
      <c r="F22" s="349">
        <v>1.2415769940706791</v>
      </c>
      <c r="G22" s="349">
        <v>0.91291669556593724</v>
      </c>
      <c r="H22" s="349">
        <v>26.736173855994572</v>
      </c>
      <c r="I22" s="69">
        <v>145.70748261199108</v>
      </c>
      <c r="J22" s="349">
        <v>54.804297295546547</v>
      </c>
      <c r="K22" s="349">
        <v>4.5366010121213893</v>
      </c>
      <c r="L22" s="349">
        <v>20.83124726253244</v>
      </c>
      <c r="M22" s="349">
        <v>0.85210242591103746</v>
      </c>
      <c r="N22" s="349">
        <v>0.6265407096469926</v>
      </c>
      <c r="O22" s="349">
        <v>18.349211294241595</v>
      </c>
      <c r="P22" s="69">
        <v>100</v>
      </c>
    </row>
    <row r="23" spans="2:16" ht="21.75" customHeight="1">
      <c r="B23" s="64" t="s">
        <v>310</v>
      </c>
      <c r="C23" s="349">
        <v>99.47602441925882</v>
      </c>
      <c r="D23" s="349">
        <v>6.5253593174923177</v>
      </c>
      <c r="E23" s="349">
        <v>32.912146138048819</v>
      </c>
      <c r="F23" s="349">
        <v>1.0760594648179471</v>
      </c>
      <c r="G23" s="349">
        <v>0.46174348074672572</v>
      </c>
      <c r="H23" s="349">
        <v>25.649215968554472</v>
      </c>
      <c r="I23" s="69">
        <v>166.1005487889191</v>
      </c>
      <c r="J23" s="349">
        <v>59.889040189549966</v>
      </c>
      <c r="K23" s="349">
        <v>3.9285597579721165</v>
      </c>
      <c r="L23" s="349">
        <v>19.814592051633522</v>
      </c>
      <c r="M23" s="349">
        <v>0.64783618878069182</v>
      </c>
      <c r="N23" s="349">
        <v>0.27799034025679842</v>
      </c>
      <c r="O23" s="349">
        <v>15.441981471806903</v>
      </c>
      <c r="P23" s="69">
        <v>100</v>
      </c>
    </row>
    <row r="24" spans="2:16" ht="21.75" customHeight="1">
      <c r="B24" s="64" t="s">
        <v>311</v>
      </c>
      <c r="C24" s="349">
        <v>173.68886418931456</v>
      </c>
      <c r="D24" s="349">
        <v>9.5564149182175573</v>
      </c>
      <c r="E24" s="349">
        <v>35.676514849672088</v>
      </c>
      <c r="F24" s="349">
        <v>1.9515505097709163</v>
      </c>
      <c r="G24" s="349">
        <v>0.43871957912103138</v>
      </c>
      <c r="H24" s="349">
        <v>37.283915894935255</v>
      </c>
      <c r="I24" s="69">
        <v>258.59597994103143</v>
      </c>
      <c r="J24" s="349">
        <v>67.166111487472264</v>
      </c>
      <c r="K24" s="349">
        <v>3.6955001854231231</v>
      </c>
      <c r="L24" s="349">
        <v>13.796237226041772</v>
      </c>
      <c r="M24" s="349">
        <v>0.7546716349635193</v>
      </c>
      <c r="N24" s="349">
        <v>0.1696544467632769</v>
      </c>
      <c r="O24" s="349">
        <v>14.417825019336048</v>
      </c>
      <c r="P24" s="69">
        <v>100</v>
      </c>
    </row>
    <row r="25" spans="2:16" ht="21.75" customHeight="1">
      <c r="B25" s="64" t="s">
        <v>312</v>
      </c>
      <c r="C25" s="349">
        <v>141.6492190037132</v>
      </c>
      <c r="D25" s="349">
        <v>9.3072504861633139</v>
      </c>
      <c r="E25" s="349">
        <v>37.376741330218792</v>
      </c>
      <c r="F25" s="349">
        <v>1.8782465613566985</v>
      </c>
      <c r="G25" s="349">
        <v>0.36643573858957185</v>
      </c>
      <c r="H25" s="349">
        <v>34.059901223896503</v>
      </c>
      <c r="I25" s="69">
        <v>224.63779434393805</v>
      </c>
      <c r="J25" s="349">
        <v>63.056717333520986</v>
      </c>
      <c r="K25" s="349">
        <v>4.143225548196571</v>
      </c>
      <c r="L25" s="349">
        <v>16.638670015158745</v>
      </c>
      <c r="M25" s="349">
        <v>0.83612224151424674</v>
      </c>
      <c r="N25" s="349">
        <v>0.16312292402075942</v>
      </c>
      <c r="O25" s="349">
        <v>15.162141937588707</v>
      </c>
      <c r="P25" s="69">
        <v>100</v>
      </c>
    </row>
    <row r="26" spans="2:16" ht="21.75" customHeight="1">
      <c r="B26" s="64" t="s">
        <v>313</v>
      </c>
      <c r="C26" s="349">
        <v>155.54030177529731</v>
      </c>
      <c r="D26" s="349">
        <v>8.7534464904335447</v>
      </c>
      <c r="E26" s="349">
        <v>39.597207380089095</v>
      </c>
      <c r="F26" s="349">
        <v>1.9280240544684146</v>
      </c>
      <c r="G26" s="349">
        <v>0.2217398710158269</v>
      </c>
      <c r="H26" s="349">
        <v>29.954584230277053</v>
      </c>
      <c r="I26" s="69">
        <v>235.9953038015812</v>
      </c>
      <c r="J26" s="349">
        <v>65.908219049168721</v>
      </c>
      <c r="K26" s="349">
        <v>3.70916130508818</v>
      </c>
      <c r="L26" s="349">
        <v>16.778811587446423</v>
      </c>
      <c r="M26" s="349">
        <v>0.81697560223039345</v>
      </c>
      <c r="N26" s="349">
        <v>9.3959442176976576E-2</v>
      </c>
      <c r="O26" s="349">
        <v>12.692873013889336</v>
      </c>
      <c r="P26" s="69">
        <v>100</v>
      </c>
    </row>
    <row r="27" spans="2:16" ht="21.75" customHeight="1">
      <c r="B27" s="64" t="s">
        <v>314</v>
      </c>
      <c r="C27" s="349">
        <v>111.54294233121276</v>
      </c>
      <c r="D27" s="349">
        <v>9.6859593830243806</v>
      </c>
      <c r="E27" s="349">
        <v>45.771953021840105</v>
      </c>
      <c r="F27" s="349">
        <v>2.0564447865692999</v>
      </c>
      <c r="G27" s="349">
        <v>0.43121856127357039</v>
      </c>
      <c r="H27" s="349">
        <v>34.77627111051946</v>
      </c>
      <c r="I27" s="69">
        <v>204.26478919443957</v>
      </c>
      <c r="J27" s="349">
        <v>54.607033728674146</v>
      </c>
      <c r="K27" s="349">
        <v>4.7418644305868698</v>
      </c>
      <c r="L27" s="349">
        <v>22.408146407587555</v>
      </c>
      <c r="M27" s="349">
        <v>1.0067544164999338</v>
      </c>
      <c r="N27" s="349">
        <v>0.21110763287895576</v>
      </c>
      <c r="O27" s="349">
        <v>17.025093383772543</v>
      </c>
      <c r="P27" s="69">
        <v>100</v>
      </c>
    </row>
    <row r="28" spans="2:16" ht="21.75" customHeight="1">
      <c r="B28" s="64" t="s">
        <v>315</v>
      </c>
      <c r="C28" s="349">
        <v>169.44904247270171</v>
      </c>
      <c r="D28" s="349">
        <v>11.755022639986167</v>
      </c>
      <c r="E28" s="349">
        <v>46.820316814435365</v>
      </c>
      <c r="F28" s="349">
        <v>0.48146496740417599</v>
      </c>
      <c r="G28" s="349">
        <v>0.55225672284745853</v>
      </c>
      <c r="H28" s="349">
        <v>40.521191427665343</v>
      </c>
      <c r="I28" s="69">
        <v>269.57929504504023</v>
      </c>
      <c r="J28" s="349">
        <v>62.856846051322613</v>
      </c>
      <c r="K28" s="349">
        <v>4.3605064840095329</v>
      </c>
      <c r="L28" s="349">
        <v>17.367920190833949</v>
      </c>
      <c r="M28" s="349">
        <v>0.17859864472296907</v>
      </c>
      <c r="N28" s="349">
        <v>0.20485873099237453</v>
      </c>
      <c r="O28" s="349">
        <v>15.031269898118557</v>
      </c>
      <c r="P28" s="69">
        <v>100</v>
      </c>
    </row>
    <row r="29" spans="2:16" ht="21.75" customHeight="1">
      <c r="B29" s="64" t="s">
        <v>316</v>
      </c>
      <c r="C29" s="349">
        <v>183.86840221473491</v>
      </c>
      <c r="D29" s="349">
        <v>11.891949745695948</v>
      </c>
      <c r="E29" s="349">
        <v>49.197237247571373</v>
      </c>
      <c r="F29" s="349">
        <v>0.57373694078873505</v>
      </c>
      <c r="G29" s="349">
        <v>0.3505369446662453</v>
      </c>
      <c r="H29" s="349">
        <v>41.046696580668332</v>
      </c>
      <c r="I29" s="69">
        <v>286.92855967412549</v>
      </c>
      <c r="J29" s="349">
        <v>64.081596625850182</v>
      </c>
      <c r="K29" s="349">
        <v>4.1445681667945635</v>
      </c>
      <c r="L29" s="349">
        <v>17.146162551210082</v>
      </c>
      <c r="M29" s="349">
        <v>0.19995811551152232</v>
      </c>
      <c r="N29" s="349">
        <v>0.12216871860520333</v>
      </c>
      <c r="O29" s="349">
        <v>14.305545822028472</v>
      </c>
      <c r="P29" s="69">
        <v>100</v>
      </c>
    </row>
    <row r="30" spans="2:16" ht="21.75" customHeight="1">
      <c r="B30" s="64" t="s">
        <v>317</v>
      </c>
      <c r="C30" s="349">
        <v>125.81672512708387</v>
      </c>
      <c r="D30" s="349">
        <v>6.8762661703303829</v>
      </c>
      <c r="E30" s="349">
        <v>37.249280832380123</v>
      </c>
      <c r="F30" s="349">
        <v>0.95753193712430218</v>
      </c>
      <c r="G30" s="349">
        <v>0.4289084366605731</v>
      </c>
      <c r="H30" s="349">
        <v>27.141612087637679</v>
      </c>
      <c r="I30" s="69">
        <v>198.47032459121695</v>
      </c>
      <c r="J30" s="349">
        <v>63.393217795267176</v>
      </c>
      <c r="K30" s="349">
        <v>3.4646318962259026</v>
      </c>
      <c r="L30" s="349">
        <v>18.768186583612078</v>
      </c>
      <c r="M30" s="349">
        <v>0.48245597375653032</v>
      </c>
      <c r="N30" s="349">
        <v>0.21610708681208754</v>
      </c>
      <c r="O30" s="349">
        <v>13.675400664326215</v>
      </c>
      <c r="P30" s="69">
        <v>100</v>
      </c>
    </row>
    <row r="31" spans="2:16" ht="21.75" customHeight="1">
      <c r="B31" s="64" t="s">
        <v>318</v>
      </c>
      <c r="C31" s="349">
        <v>150.21921498942629</v>
      </c>
      <c r="D31" s="349">
        <v>6.9069540279057264</v>
      </c>
      <c r="E31" s="349">
        <v>38.687398217150552</v>
      </c>
      <c r="F31" s="349">
        <v>1.3616401476356119</v>
      </c>
      <c r="G31" s="349">
        <v>0.64024646582572386</v>
      </c>
      <c r="H31" s="349">
        <v>27.858915961412507</v>
      </c>
      <c r="I31" s="69">
        <v>225.67436980935645</v>
      </c>
      <c r="J31" s="349">
        <v>66.564588223433347</v>
      </c>
      <c r="K31" s="349">
        <v>3.0605841654683839</v>
      </c>
      <c r="L31" s="349">
        <v>17.143018168094414</v>
      </c>
      <c r="M31" s="349">
        <v>0.60336499390067577</v>
      </c>
      <c r="N31" s="349">
        <v>0.28370366841683731</v>
      </c>
      <c r="O31" s="349">
        <v>12.344740780686331</v>
      </c>
      <c r="P31" s="69">
        <v>100</v>
      </c>
    </row>
    <row r="32" spans="2:16" ht="21.75" customHeight="1">
      <c r="B32" s="64" t="s">
        <v>319</v>
      </c>
      <c r="C32" s="349">
        <v>157.41125531855826</v>
      </c>
      <c r="D32" s="349">
        <v>14.52182535602519</v>
      </c>
      <c r="E32" s="349">
        <v>35.132920206632313</v>
      </c>
      <c r="F32" s="349">
        <v>2.8053737207032681</v>
      </c>
      <c r="G32" s="349">
        <v>0.51278378057872176</v>
      </c>
      <c r="H32" s="349">
        <v>51.383854659006225</v>
      </c>
      <c r="I32" s="69">
        <v>261.76801304150399</v>
      </c>
      <c r="J32" s="349">
        <v>60.133877126385308</v>
      </c>
      <c r="K32" s="349">
        <v>5.5475935303534261</v>
      </c>
      <c r="L32" s="349">
        <v>13.421395455625015</v>
      </c>
      <c r="M32" s="349">
        <v>1.0717022634306617</v>
      </c>
      <c r="N32" s="349">
        <v>0.19589245248899778</v>
      </c>
      <c r="O32" s="349">
        <v>19.629539171716594</v>
      </c>
      <c r="P32" s="69">
        <v>100</v>
      </c>
    </row>
    <row r="33" spans="2:16" ht="21.75" customHeight="1">
      <c r="B33" s="64" t="s">
        <v>320</v>
      </c>
      <c r="C33" s="349">
        <v>200.15285258824073</v>
      </c>
      <c r="D33" s="349">
        <v>12.137554861711569</v>
      </c>
      <c r="E33" s="349">
        <v>43.510611892265558</v>
      </c>
      <c r="F33" s="349">
        <v>2.9797040667337216</v>
      </c>
      <c r="G33" s="349">
        <v>0.47101322126849243</v>
      </c>
      <c r="H33" s="349">
        <v>43.051230029199637</v>
      </c>
      <c r="I33" s="69">
        <v>302.30296665941972</v>
      </c>
      <c r="J33" s="349">
        <v>66.209357718191612</v>
      </c>
      <c r="K33" s="349">
        <v>4.0150300196643354</v>
      </c>
      <c r="L33" s="349">
        <v>14.393048263163571</v>
      </c>
      <c r="M33" s="349">
        <v>0.98566815260225771</v>
      </c>
      <c r="N33" s="349">
        <v>0.15580833574787403</v>
      </c>
      <c r="O33" s="349">
        <v>14.241087510630345</v>
      </c>
      <c r="P33" s="69">
        <v>100</v>
      </c>
    </row>
    <row r="34" spans="2:16" ht="21.75" customHeight="1">
      <c r="B34" s="64" t="s">
        <v>321</v>
      </c>
      <c r="C34" s="349">
        <v>184.10126408241157</v>
      </c>
      <c r="D34" s="349">
        <v>11.472227470496845</v>
      </c>
      <c r="E34" s="349">
        <v>35.849465623966331</v>
      </c>
      <c r="F34" s="349">
        <v>3.2106189388007844</v>
      </c>
      <c r="G34" s="349">
        <v>0.39235122820328622</v>
      </c>
      <c r="H34" s="349">
        <v>40.738439085149722</v>
      </c>
      <c r="I34" s="69">
        <v>275.76436642902854</v>
      </c>
      <c r="J34" s="349">
        <v>66.760352857189176</v>
      </c>
      <c r="K34" s="349">
        <v>4.1601558675092161</v>
      </c>
      <c r="L34" s="349">
        <v>13.000035533304716</v>
      </c>
      <c r="M34" s="349">
        <v>1.1642617138596396</v>
      </c>
      <c r="N34" s="349">
        <v>0.14227771096171077</v>
      </c>
      <c r="O34" s="349">
        <v>14.772916317175547</v>
      </c>
      <c r="P34" s="69">
        <v>100</v>
      </c>
    </row>
    <row r="35" spans="2:16" ht="21.75" customHeight="1">
      <c r="B35" s="64" t="s">
        <v>322</v>
      </c>
      <c r="C35" s="349">
        <v>200.81653508915869</v>
      </c>
      <c r="D35" s="349">
        <v>13.728586867403653</v>
      </c>
      <c r="E35" s="349">
        <v>41.844387030627452</v>
      </c>
      <c r="F35" s="349">
        <v>3.8234125351433259</v>
      </c>
      <c r="G35" s="349">
        <v>0.47589822994949948</v>
      </c>
      <c r="H35" s="349">
        <v>48.49842664532332</v>
      </c>
      <c r="I35" s="69">
        <v>309.18724639760597</v>
      </c>
      <c r="J35" s="349">
        <v>64.949811943702997</v>
      </c>
      <c r="K35" s="349">
        <v>4.4402177086402466</v>
      </c>
      <c r="L35" s="349">
        <v>13.533671753335119</v>
      </c>
      <c r="M35" s="349">
        <v>1.236600985225156</v>
      </c>
      <c r="N35" s="349">
        <v>0.15391910096366263</v>
      </c>
      <c r="O35" s="349">
        <v>15.685778508132811</v>
      </c>
      <c r="P35" s="69">
        <v>100</v>
      </c>
    </row>
    <row r="36" spans="2:16" ht="21.75" customHeight="1">
      <c r="B36" s="64" t="s">
        <v>401</v>
      </c>
      <c r="C36" s="349">
        <v>217.58144213560573</v>
      </c>
      <c r="D36" s="349">
        <v>15.099948525815625</v>
      </c>
      <c r="E36" s="349">
        <v>40.50488488726625</v>
      </c>
      <c r="F36" s="349">
        <v>2.0429759509685845</v>
      </c>
      <c r="G36" s="349">
        <v>0.42385083628104492</v>
      </c>
      <c r="H36" s="349">
        <v>53.334099065064791</v>
      </c>
      <c r="I36" s="69">
        <v>328.98720140100198</v>
      </c>
      <c r="J36" s="349">
        <v>66.136749760789655</v>
      </c>
      <c r="K36" s="349">
        <v>4.5898285591390895</v>
      </c>
      <c r="L36" s="349">
        <v>12.311994118547764</v>
      </c>
      <c r="M36" s="349">
        <v>0.62098949207401066</v>
      </c>
      <c r="N36" s="349">
        <v>0.12883505330178902</v>
      </c>
      <c r="O36" s="349">
        <v>16.211603016147713</v>
      </c>
      <c r="P36" s="69">
        <v>100</v>
      </c>
    </row>
    <row r="37" spans="2:16" ht="21.75" customHeight="1">
      <c r="B37" s="64" t="s">
        <v>402</v>
      </c>
      <c r="C37" s="349">
        <v>224.08839542777986</v>
      </c>
      <c r="D37" s="349">
        <v>14.640901343826872</v>
      </c>
      <c r="E37" s="349">
        <v>53.360934468325176</v>
      </c>
      <c r="F37" s="349">
        <v>3.9953277460554353</v>
      </c>
      <c r="G37" s="349">
        <v>0.32175626310928829</v>
      </c>
      <c r="H37" s="349">
        <v>51.335843903959464</v>
      </c>
      <c r="I37" s="69">
        <v>347.74315915305607</v>
      </c>
      <c r="J37" s="349">
        <v>64.440777490363033</v>
      </c>
      <c r="K37" s="349">
        <v>4.2102629364400546</v>
      </c>
      <c r="L37" s="349">
        <v>15.34492715781616</v>
      </c>
      <c r="M37" s="349">
        <v>1.1489306520899603</v>
      </c>
      <c r="N37" s="349">
        <v>9.2526985690513652E-2</v>
      </c>
      <c r="O37" s="349">
        <v>14.762574777600282</v>
      </c>
      <c r="P37" s="69">
        <v>100</v>
      </c>
    </row>
    <row r="38" spans="2:16" ht="21.75" customHeight="1">
      <c r="B38" s="64" t="s">
        <v>403</v>
      </c>
      <c r="C38" s="349">
        <v>221.16871068103978</v>
      </c>
      <c r="D38" s="349">
        <v>13.061612841976116</v>
      </c>
      <c r="E38" s="349">
        <v>46.69753322431967</v>
      </c>
      <c r="F38" s="349">
        <v>6.0274289224235194</v>
      </c>
      <c r="G38" s="349">
        <v>0.20345908275637889</v>
      </c>
      <c r="H38" s="349">
        <v>45.604913834292034</v>
      </c>
      <c r="I38" s="69">
        <v>332.76365858680742</v>
      </c>
      <c r="J38" s="349">
        <v>66.464202136827964</v>
      </c>
      <c r="K38" s="349">
        <v>3.9251921010385082</v>
      </c>
      <c r="L38" s="349">
        <v>14.03324311994778</v>
      </c>
      <c r="M38" s="349">
        <v>1.8113242738167441</v>
      </c>
      <c r="N38" s="349">
        <v>6.1142218360152725E-2</v>
      </c>
      <c r="O38" s="349">
        <v>13.704896150008871</v>
      </c>
      <c r="P38" s="69">
        <v>100</v>
      </c>
    </row>
    <row r="39" spans="2:16" ht="20.25" customHeight="1">
      <c r="B39" s="64" t="s">
        <v>404</v>
      </c>
      <c r="C39" s="349">
        <v>215.40168770665727</v>
      </c>
      <c r="D39" s="349">
        <v>10.957611133333236</v>
      </c>
      <c r="E39" s="349">
        <v>48.93064190656446</v>
      </c>
      <c r="F39" s="349">
        <v>5.8079515893552207</v>
      </c>
      <c r="G39" s="349">
        <v>0.41550501785328786</v>
      </c>
      <c r="H39" s="349">
        <v>40.723187359456091</v>
      </c>
      <c r="I39" s="69">
        <v>322.2365847132196</v>
      </c>
      <c r="J39" s="349">
        <v>66.845820097788703</v>
      </c>
      <c r="K39" s="349">
        <v>3.4004863672091004</v>
      </c>
      <c r="L39" s="349">
        <v>15.184694795009445</v>
      </c>
      <c r="M39" s="349">
        <v>1.802387396367211</v>
      </c>
      <c r="N39" s="349">
        <v>0.12894408567018367</v>
      </c>
      <c r="O39" s="349">
        <v>12.637667257955346</v>
      </c>
      <c r="P39" s="69">
        <v>100</v>
      </c>
    </row>
    <row r="40" spans="2:16" ht="24" customHeight="1">
      <c r="B40" s="64" t="s">
        <v>383</v>
      </c>
      <c r="C40" s="349">
        <v>234.98066855311535</v>
      </c>
      <c r="D40" s="349">
        <v>13.690333617495007</v>
      </c>
      <c r="E40" s="349">
        <v>73.820432176129216</v>
      </c>
      <c r="F40" s="349">
        <v>2.7686118041328744</v>
      </c>
      <c r="G40" s="349">
        <v>1.1825842110624394</v>
      </c>
      <c r="H40" s="349">
        <v>47.346393221294193</v>
      </c>
      <c r="I40" s="69">
        <v>373.7890235832291</v>
      </c>
      <c r="J40" s="349">
        <v>62.864518144630267</v>
      </c>
      <c r="K40" s="349">
        <v>3.6625831026968805</v>
      </c>
      <c r="L40" s="349">
        <v>19.749224166207256</v>
      </c>
      <c r="M40" s="349">
        <v>0.74068836414518369</v>
      </c>
      <c r="N40" s="349">
        <v>0.31637745799111761</v>
      </c>
      <c r="O40" s="349">
        <v>12.666608764329295</v>
      </c>
      <c r="P40" s="69">
        <v>100</v>
      </c>
    </row>
    <row r="41" spans="2:16" ht="24" customHeight="1">
      <c r="B41" s="64" t="s">
        <v>384</v>
      </c>
      <c r="C41" s="349">
        <v>296.91084491469093</v>
      </c>
      <c r="D41" s="349">
        <v>12.994804555316108</v>
      </c>
      <c r="E41" s="349">
        <v>57.496709026981748</v>
      </c>
      <c r="F41" s="349">
        <v>4.120596199197271</v>
      </c>
      <c r="G41" s="349">
        <v>1.0674467717017859</v>
      </c>
      <c r="H41" s="349">
        <v>45.036868887238143</v>
      </c>
      <c r="I41" s="69">
        <v>417.62727035512597</v>
      </c>
      <c r="J41" s="349">
        <v>71.094697590560884</v>
      </c>
      <c r="K41" s="349">
        <v>3.1115795058751985</v>
      </c>
      <c r="L41" s="349">
        <v>13.767469968637316</v>
      </c>
      <c r="M41" s="349">
        <v>0.98666837433612886</v>
      </c>
      <c r="N41" s="349">
        <v>0.25559795719137096</v>
      </c>
      <c r="O41" s="349">
        <v>10.783986603399104</v>
      </c>
      <c r="P41" s="69">
        <v>100</v>
      </c>
    </row>
    <row r="42" spans="2:16" ht="25.2" customHeight="1">
      <c r="B42" s="64" t="s">
        <v>400</v>
      </c>
      <c r="C42" s="349">
        <v>329.1311119661305</v>
      </c>
      <c r="D42" s="349">
        <v>9.9154164079840097</v>
      </c>
      <c r="E42" s="349">
        <v>69.249772213864887</v>
      </c>
      <c r="F42" s="349">
        <v>5.0037314900698933</v>
      </c>
      <c r="G42" s="349">
        <v>0.61698403945170155</v>
      </c>
      <c r="H42" s="349">
        <v>34.513301041747532</v>
      </c>
      <c r="I42" s="69">
        <v>448.43031715924855</v>
      </c>
      <c r="J42" s="349">
        <v>73.396266793720827</v>
      </c>
      <c r="K42" s="349">
        <v>2.2111387273717273</v>
      </c>
      <c r="L42" s="349">
        <v>15.442705268580806</v>
      </c>
      <c r="M42" s="349">
        <v>1.1158325605119483</v>
      </c>
      <c r="N42" s="349">
        <v>0.13758749483313715</v>
      </c>
      <c r="O42" s="349">
        <v>7.6964691549815569</v>
      </c>
      <c r="P42" s="69">
        <v>100</v>
      </c>
    </row>
  </sheetData>
  <mergeCells count="3">
    <mergeCell ref="C2:I2"/>
    <mergeCell ref="B2:B3"/>
    <mergeCell ref="J2:P2"/>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79998168889431442"/>
  </sheetPr>
  <dimension ref="A1:Z42"/>
  <sheetViews>
    <sheetView zoomScaleNormal="100" workbookViewId="0">
      <pane xSplit="2" ySplit="3" topLeftCell="I38" activePane="bottomRight" state="frozen"/>
      <selection activeCellId="1" sqref="H52 A1:XFD1048576"/>
      <selection pane="topRight" activeCellId="1" sqref="H52 A1:XFD1048576"/>
      <selection pane="bottomLeft" activeCellId="1" sqref="H52 A1:XFD1048576"/>
      <selection pane="bottomRight" activeCellId="1" sqref="H52 A1:XFD1048576"/>
    </sheetView>
  </sheetViews>
  <sheetFormatPr defaultColWidth="9.21875" defaultRowHeight="15.6"/>
  <cols>
    <col min="1" max="1" width="1.44140625" style="53" customWidth="1"/>
    <col min="2" max="2" width="9.33203125" style="53" customWidth="1"/>
    <col min="3" max="3" width="11.44140625" style="53" customWidth="1"/>
    <col min="4" max="4" width="9.77734375" style="53" customWidth="1"/>
    <col min="5" max="5" width="11.21875" style="53" bestFit="1" customWidth="1"/>
    <col min="6" max="6" width="11.77734375" style="53" customWidth="1"/>
    <col min="7" max="9" width="10.21875" style="53" customWidth="1"/>
    <col min="10" max="10" width="11.33203125" style="53" customWidth="1"/>
    <col min="11" max="11" width="10.33203125" style="53" bestFit="1" customWidth="1"/>
    <col min="12" max="12" width="10.44140625" style="53" customWidth="1"/>
    <col min="13" max="13" width="9.77734375" style="53" customWidth="1"/>
    <col min="14" max="14" width="13" style="53" bestFit="1" customWidth="1"/>
    <col min="15" max="15" width="11.44140625" style="53" customWidth="1"/>
    <col min="16" max="16" width="9.77734375" style="53" customWidth="1"/>
    <col min="17" max="17" width="11.21875" style="53" bestFit="1" customWidth="1"/>
    <col min="18" max="18" width="11.77734375" style="53" customWidth="1"/>
    <col min="19" max="21" width="10.21875" style="53" customWidth="1"/>
    <col min="22" max="22" width="11.33203125" style="53" customWidth="1"/>
    <col min="23" max="23" width="10.33203125" style="53" bestFit="1" customWidth="1"/>
    <col min="24" max="24" width="10.44140625" style="53" customWidth="1"/>
    <col min="25" max="25" width="9.77734375" style="53" customWidth="1"/>
    <col min="26" max="26" width="13" style="53" bestFit="1" customWidth="1"/>
    <col min="27" max="228" width="9.21875" style="53"/>
    <col min="229" max="229" width="6" style="53" customWidth="1"/>
    <col min="230" max="230" width="3.44140625" style="53" customWidth="1"/>
    <col min="231" max="231" width="8.21875" style="53" customWidth="1"/>
    <col min="232" max="234" width="6.44140625" style="53" customWidth="1"/>
    <col min="235" max="235" width="6.21875" style="53" customWidth="1"/>
    <col min="236" max="236" width="8" style="53" customWidth="1"/>
    <col min="237" max="237" width="6.44140625" style="53" customWidth="1"/>
    <col min="238" max="238" width="6.77734375" style="53" customWidth="1"/>
    <col min="239" max="239" width="8" style="53" customWidth="1"/>
    <col min="240" max="240" width="8.44140625" style="53" customWidth="1"/>
    <col min="241" max="241" width="6.44140625" style="53" customWidth="1"/>
    <col min="242" max="242" width="7.77734375" style="53" customWidth="1"/>
    <col min="243" max="243" width="6.77734375" style="53" customWidth="1"/>
    <col min="244" max="244" width="7.21875" style="53" customWidth="1"/>
    <col min="245" max="245" width="7.44140625" style="53" customWidth="1"/>
    <col min="246" max="246" width="8" style="53" customWidth="1"/>
    <col min="247" max="247" width="7.77734375" style="53" customWidth="1"/>
    <col min="248" max="248" width="7.21875" style="53" customWidth="1"/>
    <col min="249" max="249" width="7" style="53" customWidth="1"/>
    <col min="250" max="250" width="8.77734375" style="53" customWidth="1"/>
    <col min="251" max="251" width="8.44140625" style="53" customWidth="1"/>
    <col min="252" max="252" width="9" style="53" customWidth="1"/>
    <col min="253" max="16384" width="9.21875" style="53"/>
  </cols>
  <sheetData>
    <row r="1" spans="1:26" ht="27.75" customHeight="1">
      <c r="A1" s="343"/>
      <c r="B1" s="369" t="s">
        <v>179</v>
      </c>
      <c r="C1" s="409"/>
      <c r="D1" s="409"/>
      <c r="E1" s="409"/>
      <c r="F1" s="409"/>
      <c r="G1" s="409"/>
      <c r="H1" s="409"/>
      <c r="I1" s="409"/>
      <c r="J1" s="409"/>
      <c r="K1" s="409"/>
      <c r="L1" s="409"/>
      <c r="M1" s="409"/>
      <c r="N1" s="409"/>
      <c r="O1" s="409"/>
      <c r="P1" s="409"/>
      <c r="Q1" s="409"/>
      <c r="R1" s="409"/>
      <c r="S1" s="409"/>
      <c r="T1" s="409"/>
      <c r="U1" s="409"/>
      <c r="V1" s="409"/>
      <c r="W1" s="409"/>
      <c r="X1" s="409"/>
      <c r="Y1" s="409"/>
      <c r="Z1" s="409"/>
    </row>
    <row r="2" spans="1:26" ht="15" customHeight="1">
      <c r="A2" s="343"/>
      <c r="B2" s="489" t="s">
        <v>323</v>
      </c>
      <c r="C2" s="493" t="s">
        <v>393</v>
      </c>
      <c r="D2" s="495"/>
      <c r="E2" s="495"/>
      <c r="F2" s="495"/>
      <c r="G2" s="495"/>
      <c r="H2" s="495"/>
      <c r="I2" s="495"/>
      <c r="J2" s="495"/>
      <c r="K2" s="495"/>
      <c r="L2" s="495"/>
      <c r="M2" s="495"/>
      <c r="N2" s="495"/>
      <c r="O2" s="493" t="s">
        <v>389</v>
      </c>
      <c r="P2" s="495"/>
      <c r="Q2" s="495"/>
      <c r="R2" s="495"/>
      <c r="S2" s="495"/>
      <c r="T2" s="495"/>
      <c r="U2" s="495"/>
      <c r="V2" s="495"/>
      <c r="W2" s="495"/>
      <c r="X2" s="495"/>
      <c r="Y2" s="495"/>
      <c r="Z2" s="495"/>
    </row>
    <row r="3" spans="1:26" s="54" customFormat="1" ht="183.75" customHeight="1">
      <c r="B3" s="490"/>
      <c r="C3" s="434" t="s">
        <v>336</v>
      </c>
      <c r="D3" s="434" t="s">
        <v>337</v>
      </c>
      <c r="E3" s="434" t="s">
        <v>338</v>
      </c>
      <c r="F3" s="434" t="s">
        <v>339</v>
      </c>
      <c r="G3" s="434" t="s">
        <v>340</v>
      </c>
      <c r="H3" s="434" t="s">
        <v>341</v>
      </c>
      <c r="I3" s="434" t="s">
        <v>342</v>
      </c>
      <c r="J3" s="434" t="s">
        <v>343</v>
      </c>
      <c r="K3" s="434" t="s">
        <v>344</v>
      </c>
      <c r="L3" s="434" t="s">
        <v>345</v>
      </c>
      <c r="M3" s="434" t="s">
        <v>346</v>
      </c>
      <c r="N3" s="434" t="s">
        <v>63</v>
      </c>
      <c r="O3" s="434" t="s">
        <v>336</v>
      </c>
      <c r="P3" s="434" t="s">
        <v>337</v>
      </c>
      <c r="Q3" s="434" t="s">
        <v>338</v>
      </c>
      <c r="R3" s="434" t="s">
        <v>339</v>
      </c>
      <c r="S3" s="434" t="s">
        <v>340</v>
      </c>
      <c r="T3" s="434" t="s">
        <v>341</v>
      </c>
      <c r="U3" s="434" t="s">
        <v>342</v>
      </c>
      <c r="V3" s="434" t="s">
        <v>343</v>
      </c>
      <c r="W3" s="434" t="s">
        <v>344</v>
      </c>
      <c r="X3" s="434" t="s">
        <v>345</v>
      </c>
      <c r="Y3" s="434" t="s">
        <v>346</v>
      </c>
      <c r="Z3" s="434" t="s">
        <v>63</v>
      </c>
    </row>
    <row r="4" spans="1:26" s="63" customFormat="1" ht="25.2" customHeight="1">
      <c r="B4" s="64" t="s">
        <v>291</v>
      </c>
      <c r="C4" s="130">
        <f>[1]GVA_Q_CP!O4</f>
        <v>285.47732488335583</v>
      </c>
      <c r="D4" s="130">
        <f>[1]GVA_Q_CP!P4</f>
        <v>3.3733917029985259</v>
      </c>
      <c r="E4" s="130">
        <f>[1]GVA_Q_CP!Q4</f>
        <v>16.724256850301778</v>
      </c>
      <c r="F4" s="130">
        <f>[1]GVA_Q_CP!R4</f>
        <v>19.138851839709609</v>
      </c>
      <c r="G4" s="130">
        <f>[1]GVA_Q_CP!S4</f>
        <v>14.648782937481062</v>
      </c>
      <c r="H4" s="130">
        <f>[1]GVA_Q_CP!T4</f>
        <v>25.564262012245141</v>
      </c>
      <c r="I4" s="130">
        <f>[1]GVA_Q_CP!U4</f>
        <v>4.9336508144070734</v>
      </c>
      <c r="J4" s="130">
        <f>[1]GVA_Q_CP!V4</f>
        <v>2.3013911067094823</v>
      </c>
      <c r="K4" s="130">
        <f>[1]GVA_Q_CP!W4</f>
        <v>87.685302847446181</v>
      </c>
      <c r="L4" s="130">
        <f>[1]GVA_Q_CP!X4</f>
        <v>0.81132998826469649</v>
      </c>
      <c r="M4" s="130">
        <f>[1]GVA_Q_CP!Y4</f>
        <v>12.130838698884297</v>
      </c>
      <c r="N4" s="131">
        <f>SUM(C4:M4)</f>
        <v>472.78938368180371</v>
      </c>
      <c r="O4" s="130">
        <f>C4/$N4*100</f>
        <v>60.38150067165796</v>
      </c>
      <c r="P4" s="130">
        <f t="shared" ref="P4:Z4" si="0">D4/$N4*100</f>
        <v>0.71350834418669662</v>
      </c>
      <c r="Q4" s="130">
        <f t="shared" si="0"/>
        <v>3.5373587960167741</v>
      </c>
      <c r="R4" s="130">
        <f t="shared" si="0"/>
        <v>4.0480714035217042</v>
      </c>
      <c r="S4" s="130">
        <f t="shared" si="0"/>
        <v>3.0983739151258045</v>
      </c>
      <c r="T4" s="130">
        <f t="shared" si="0"/>
        <v>5.4071142234975351</v>
      </c>
      <c r="U4" s="130">
        <f t="shared" si="0"/>
        <v>1.0435197964866982</v>
      </c>
      <c r="V4" s="130">
        <f t="shared" si="0"/>
        <v>0.48676877826393039</v>
      </c>
      <c r="W4" s="130">
        <f t="shared" si="0"/>
        <v>18.546377282121899</v>
      </c>
      <c r="X4" s="130">
        <f t="shared" si="0"/>
        <v>0.17160495059058625</v>
      </c>
      <c r="Y4" s="130">
        <f t="shared" si="0"/>
        <v>2.5658018385304064</v>
      </c>
      <c r="Z4" s="131">
        <f t="shared" si="0"/>
        <v>100</v>
      </c>
    </row>
    <row r="5" spans="1:26" s="63" customFormat="1" ht="25.2" customHeight="1">
      <c r="B5" s="64" t="s">
        <v>292</v>
      </c>
      <c r="C5" s="130">
        <f>[1]GVA_Q_CP!O5</f>
        <v>292.67028126573689</v>
      </c>
      <c r="D5" s="130">
        <f>[1]GVA_Q_CP!P5</f>
        <v>3.6708524146641062</v>
      </c>
      <c r="E5" s="130">
        <f>[1]GVA_Q_CP!Q5</f>
        <v>16.748247983551373</v>
      </c>
      <c r="F5" s="130">
        <f>[1]GVA_Q_CP!R5</f>
        <v>20.494579874756671</v>
      </c>
      <c r="G5" s="130">
        <f>[1]GVA_Q_CP!S5</f>
        <v>16.410112996137833</v>
      </c>
      <c r="H5" s="130">
        <f>[1]GVA_Q_CP!T5</f>
        <v>33.046843903306225</v>
      </c>
      <c r="I5" s="130">
        <f>[1]GVA_Q_CP!U5</f>
        <v>4.9353950031623635</v>
      </c>
      <c r="J5" s="130">
        <f>[1]GVA_Q_CP!V5</f>
        <v>2.4522687250959629</v>
      </c>
      <c r="K5" s="130">
        <f>[1]GVA_Q_CP!W5</f>
        <v>100.18859310019006</v>
      </c>
      <c r="L5" s="130">
        <f>[1]GVA_Q_CP!X5</f>
        <v>1.6816052012874954</v>
      </c>
      <c r="M5" s="130">
        <f>[1]GVA_Q_CP!Y5</f>
        <v>12.694465485729884</v>
      </c>
      <c r="N5" s="131">
        <f t="shared" ref="N5:N39" si="1">SUM(C5:M5)</f>
        <v>504.9932459536189</v>
      </c>
      <c r="O5" s="130">
        <f t="shared" ref="O5:O41" si="2">C5/$N5*100</f>
        <v>57.955286255970485</v>
      </c>
      <c r="P5" s="130">
        <f t="shared" ref="P5:P41" si="3">D5/$N5*100</f>
        <v>0.72691119021446393</v>
      </c>
      <c r="Q5" s="130">
        <f t="shared" ref="Q5:Q41" si="4">E5/$N5*100</f>
        <v>3.3165291056367145</v>
      </c>
      <c r="R5" s="130">
        <f t="shared" ref="R5:R41" si="5">F5/$N5*100</f>
        <v>4.058386926750897</v>
      </c>
      <c r="S5" s="130">
        <f t="shared" ref="S5:S41" si="6">G5/$N5*100</f>
        <v>3.249570786862567</v>
      </c>
      <c r="T5" s="130">
        <f t="shared" ref="T5:T41" si="7">H5/$N5*100</f>
        <v>6.5440170077723003</v>
      </c>
      <c r="U5" s="130">
        <f t="shared" ref="U5:U41" si="8">I5/$N5*100</f>
        <v>0.9773190122260873</v>
      </c>
      <c r="V5" s="130">
        <f t="shared" ref="V5:V41" si="9">J5/$N5*100</f>
        <v>0.48560426198674184</v>
      </c>
      <c r="W5" s="130">
        <f t="shared" ref="W5:W41" si="10">K5/$N5*100</f>
        <v>19.839590707989764</v>
      </c>
      <c r="X5" s="130">
        <f t="shared" ref="X5:X41" si="11">L5/$N5*100</f>
        <v>0.33299558256704731</v>
      </c>
      <c r="Y5" s="130">
        <f t="shared" ref="Y5:Y41" si="12">M5/$N5*100</f>
        <v>2.5137891620229329</v>
      </c>
      <c r="Z5" s="131">
        <f t="shared" ref="Z5:Z41" si="13">N5/$N5*100</f>
        <v>100</v>
      </c>
    </row>
    <row r="6" spans="1:26" s="63" customFormat="1" ht="25.2" customHeight="1">
      <c r="B6" s="64" t="s">
        <v>293</v>
      </c>
      <c r="C6" s="130">
        <f>[1]GVA_Q_CP!O6</f>
        <v>312.41063152418303</v>
      </c>
      <c r="D6" s="130">
        <f>[1]GVA_Q_CP!P6</f>
        <v>4.1982346705398612</v>
      </c>
      <c r="E6" s="130">
        <f>[1]GVA_Q_CP!Q6</f>
        <v>17.070109160344806</v>
      </c>
      <c r="F6" s="130">
        <f>[1]GVA_Q_CP!R6</f>
        <v>23.802612042173536</v>
      </c>
      <c r="G6" s="130">
        <f>[1]GVA_Q_CP!S6</f>
        <v>19.857862459602028</v>
      </c>
      <c r="H6" s="130">
        <f>[1]GVA_Q_CP!T6</f>
        <v>33.569668095439063</v>
      </c>
      <c r="I6" s="130">
        <f>[1]GVA_Q_CP!U6</f>
        <v>4.9388833806729426</v>
      </c>
      <c r="J6" s="130">
        <f>[1]GVA_Q_CP!V6</f>
        <v>2.3601431527493775</v>
      </c>
      <c r="K6" s="130">
        <f>[1]GVA_Q_CP!W6</f>
        <v>55.738579083920314</v>
      </c>
      <c r="L6" s="130">
        <f>[1]GVA_Q_CP!X6</f>
        <v>2.5646378172119357</v>
      </c>
      <c r="M6" s="130">
        <f>[1]GVA_Q_CP!Y6</f>
        <v>12.477819548367712</v>
      </c>
      <c r="N6" s="131">
        <f t="shared" si="1"/>
        <v>488.98918093520462</v>
      </c>
      <c r="O6" s="130">
        <f t="shared" si="2"/>
        <v>63.889068246190952</v>
      </c>
      <c r="P6" s="130">
        <f t="shared" si="3"/>
        <v>0.85855369284666538</v>
      </c>
      <c r="Q6" s="130">
        <f t="shared" si="4"/>
        <v>3.4908971048598207</v>
      </c>
      <c r="R6" s="130">
        <f t="shared" si="5"/>
        <v>4.8677175222262417</v>
      </c>
      <c r="S6" s="130">
        <f t="shared" si="6"/>
        <v>4.0610024176042803</v>
      </c>
      <c r="T6" s="130">
        <f t="shared" si="7"/>
        <v>6.8651146905205946</v>
      </c>
      <c r="U6" s="130">
        <f t="shared" si="8"/>
        <v>1.0100189479094812</v>
      </c>
      <c r="V6" s="130">
        <f t="shared" si="9"/>
        <v>0.4826575402415943</v>
      </c>
      <c r="W6" s="130">
        <f t="shared" si="10"/>
        <v>11.398734625849762</v>
      </c>
      <c r="X6" s="130">
        <f t="shared" si="11"/>
        <v>0.52447741528902514</v>
      </c>
      <c r="Y6" s="130">
        <f t="shared" si="12"/>
        <v>2.5517577964615814</v>
      </c>
      <c r="Z6" s="131">
        <f t="shared" si="13"/>
        <v>100</v>
      </c>
    </row>
    <row r="7" spans="1:26" s="63" customFormat="1" ht="25.2" customHeight="1">
      <c r="B7" s="64" t="s">
        <v>294</v>
      </c>
      <c r="C7" s="130">
        <f>[1]GVA_Q_CP!O7</f>
        <v>328.73907358987429</v>
      </c>
      <c r="D7" s="130">
        <f>[1]GVA_Q_CP!P7</f>
        <v>4.5269968971137668</v>
      </c>
      <c r="E7" s="130">
        <f>[1]GVA_Q_CP!Q7</f>
        <v>19.510613467649325</v>
      </c>
      <c r="F7" s="130">
        <f>[1]GVA_Q_CP!R7</f>
        <v>22.053946390908163</v>
      </c>
      <c r="G7" s="130">
        <f>[1]GVA_Q_CP!S7</f>
        <v>24.234973517193325</v>
      </c>
      <c r="H7" s="130">
        <f>[1]GVA_Q_CP!T7</f>
        <v>33.495628212790933</v>
      </c>
      <c r="I7" s="130">
        <f>[1]GVA_Q_CP!U7</f>
        <v>5.412680415757964</v>
      </c>
      <c r="J7" s="130">
        <f>[1]GVA_Q_CP!V7</f>
        <v>2.4261885644711896</v>
      </c>
      <c r="K7" s="130">
        <f>[1]GVA_Q_CP!W7</f>
        <v>87.256151560118354</v>
      </c>
      <c r="L7" s="130">
        <f>[1]GVA_Q_CP!X7</f>
        <v>3.1749508801764841</v>
      </c>
      <c r="M7" s="130">
        <f>[1]GVA_Q_CP!Y7</f>
        <v>11.740060525468428</v>
      </c>
      <c r="N7" s="131">
        <f t="shared" si="1"/>
        <v>542.57126402152221</v>
      </c>
      <c r="O7" s="130">
        <f t="shared" si="2"/>
        <v>60.589105134921816</v>
      </c>
      <c r="P7" s="130">
        <f t="shared" si="3"/>
        <v>0.83435987073104456</v>
      </c>
      <c r="Q7" s="130">
        <f t="shared" si="4"/>
        <v>3.5959540730257684</v>
      </c>
      <c r="R7" s="130">
        <f t="shared" si="5"/>
        <v>4.0647096249522985</v>
      </c>
      <c r="S7" s="130">
        <f t="shared" si="6"/>
        <v>4.4666894699812181</v>
      </c>
      <c r="T7" s="130">
        <f t="shared" si="7"/>
        <v>6.1734983833316797</v>
      </c>
      <c r="U7" s="130">
        <f t="shared" si="8"/>
        <v>0.99759806216778535</v>
      </c>
      <c r="V7" s="130">
        <f t="shared" si="9"/>
        <v>0.44716495792430133</v>
      </c>
      <c r="W7" s="130">
        <f t="shared" si="10"/>
        <v>16.081970673009536</v>
      </c>
      <c r="X7" s="130">
        <f t="shared" si="11"/>
        <v>0.58516753295112645</v>
      </c>
      <c r="Y7" s="130">
        <f t="shared" si="12"/>
        <v>2.1637822170034302</v>
      </c>
      <c r="Z7" s="131">
        <f t="shared" si="13"/>
        <v>100</v>
      </c>
    </row>
    <row r="8" spans="1:26" s="63" customFormat="1" ht="25.2" customHeight="1">
      <c r="B8" s="64" t="s">
        <v>295</v>
      </c>
      <c r="C8" s="130">
        <f>[1]GVA_Q_CP!O8</f>
        <v>272.75515652035295</v>
      </c>
      <c r="D8" s="130">
        <f>[1]GVA_Q_CP!P8</f>
        <v>4.1088648781444546</v>
      </c>
      <c r="E8" s="130">
        <f>[1]GVA_Q_CP!Q8</f>
        <v>16.983681365992808</v>
      </c>
      <c r="F8" s="130">
        <f>[1]GVA_Q_CP!R8</f>
        <v>15.543942227645124</v>
      </c>
      <c r="G8" s="130">
        <f>[1]GVA_Q_CP!S8</f>
        <v>32.34065237617768</v>
      </c>
      <c r="H8" s="130">
        <f>[1]GVA_Q_CP!T8</f>
        <v>28.820713222706978</v>
      </c>
      <c r="I8" s="130">
        <f>[1]GVA_Q_CP!U8</f>
        <v>4.7330560850135335</v>
      </c>
      <c r="J8" s="130">
        <f>[1]GVA_Q_CP!V8</f>
        <v>2.2188202450513823</v>
      </c>
      <c r="K8" s="130">
        <f>[1]GVA_Q_CP!W8</f>
        <v>96.093546537953657</v>
      </c>
      <c r="L8" s="130">
        <f>[1]GVA_Q_CP!X8</f>
        <v>0.77324005985368993</v>
      </c>
      <c r="M8" s="130">
        <f>[1]GVA_Q_CP!Y8</f>
        <v>11.366953668522223</v>
      </c>
      <c r="N8" s="131">
        <f t="shared" si="1"/>
        <v>485.73862718741447</v>
      </c>
      <c r="O8" s="130">
        <f t="shared" si="2"/>
        <v>56.152659322091502</v>
      </c>
      <c r="P8" s="130">
        <f t="shared" si="3"/>
        <v>0.84590037690354702</v>
      </c>
      <c r="Q8" s="130">
        <f t="shared" si="4"/>
        <v>3.4964650565951239</v>
      </c>
      <c r="R8" s="130">
        <f t="shared" si="5"/>
        <v>3.200063029298212</v>
      </c>
      <c r="S8" s="130">
        <f t="shared" si="6"/>
        <v>6.658035940736406</v>
      </c>
      <c r="T8" s="130">
        <f t="shared" si="7"/>
        <v>5.9333789016509426</v>
      </c>
      <c r="U8" s="130">
        <f t="shared" si="8"/>
        <v>0.9744038913313271</v>
      </c>
      <c r="V8" s="130">
        <f t="shared" si="9"/>
        <v>0.45679304071390764</v>
      </c>
      <c r="W8" s="130">
        <f t="shared" si="10"/>
        <v>19.782974043955846</v>
      </c>
      <c r="X8" s="130">
        <f t="shared" si="11"/>
        <v>0.15918850521133204</v>
      </c>
      <c r="Y8" s="130">
        <f t="shared" si="12"/>
        <v>2.3401378915118616</v>
      </c>
      <c r="Z8" s="131">
        <f t="shared" si="13"/>
        <v>100</v>
      </c>
    </row>
    <row r="9" spans="1:26" s="63" customFormat="1" ht="25.2" customHeight="1">
      <c r="B9" s="64" t="s">
        <v>296</v>
      </c>
      <c r="C9" s="130">
        <f>[1]GVA_Q_CP!O9</f>
        <v>279.59527568773296</v>
      </c>
      <c r="D9" s="130">
        <f>[1]GVA_Q_CP!P9</f>
        <v>4.5451862319619396</v>
      </c>
      <c r="E9" s="130">
        <f>[1]GVA_Q_CP!Q9</f>
        <v>17.014275163408207</v>
      </c>
      <c r="F9" s="130">
        <f>[1]GVA_Q_CP!R9</f>
        <v>16.649446337480022</v>
      </c>
      <c r="G9" s="130">
        <f>[1]GVA_Q_CP!S9</f>
        <v>37.573655894319906</v>
      </c>
      <c r="H9" s="130">
        <f>[1]GVA_Q_CP!T9</f>
        <v>30.770587969125092</v>
      </c>
      <c r="I9" s="130">
        <f>[1]GVA_Q_CP!U9</f>
        <v>4.7309698703922631</v>
      </c>
      <c r="J9" s="130">
        <f>[1]GVA_Q_CP!V9</f>
        <v>2.3723103221642168</v>
      </c>
      <c r="K9" s="130">
        <f>[1]GVA_Q_CP!W9</f>
        <v>107.96101835691557</v>
      </c>
      <c r="L9" s="130">
        <f>[1]GVA_Q_CP!X9</f>
        <v>1.600835660892266</v>
      </c>
      <c r="M9" s="130">
        <f>[1]GVA_Q_CP!Y9</f>
        <v>11.921463573963802</v>
      </c>
      <c r="N9" s="131">
        <f t="shared" si="1"/>
        <v>514.73502506835621</v>
      </c>
      <c r="O9" s="130">
        <f t="shared" si="2"/>
        <v>54.318292338976363</v>
      </c>
      <c r="P9" s="130">
        <f t="shared" si="3"/>
        <v>0.88301475722549572</v>
      </c>
      <c r="Q9" s="130">
        <f t="shared" si="4"/>
        <v>3.3054434485294117</v>
      </c>
      <c r="R9" s="130">
        <f t="shared" si="5"/>
        <v>3.2345664325579935</v>
      </c>
      <c r="S9" s="130">
        <f t="shared" si="6"/>
        <v>7.2996112687941084</v>
      </c>
      <c r="T9" s="130">
        <f t="shared" si="7"/>
        <v>5.9779471904090453</v>
      </c>
      <c r="U9" s="130">
        <f t="shared" si="8"/>
        <v>0.91910782052649254</v>
      </c>
      <c r="V9" s="130">
        <f t="shared" si="9"/>
        <v>0.46087991036731502</v>
      </c>
      <c r="W9" s="130">
        <f t="shared" si="10"/>
        <v>20.974096010384855</v>
      </c>
      <c r="X9" s="130">
        <f t="shared" si="11"/>
        <v>0.31100189086213376</v>
      </c>
      <c r="Y9" s="130">
        <f t="shared" si="12"/>
        <v>2.3160389313668031</v>
      </c>
      <c r="Z9" s="131">
        <f t="shared" si="13"/>
        <v>100</v>
      </c>
    </row>
    <row r="10" spans="1:26" s="63" customFormat="1" ht="25.2" customHeight="1">
      <c r="B10" s="64" t="s">
        <v>297</v>
      </c>
      <c r="C10" s="130">
        <f>[1]GVA_Q_CP!O10</f>
        <v>298.31292886644258</v>
      </c>
      <c r="D10" s="130">
        <f>[1]GVA_Q_CP!P10</f>
        <v>4.583561954584213</v>
      </c>
      <c r="E10" s="130">
        <f>[1]GVA_Q_CP!Q10</f>
        <v>17.366456140587442</v>
      </c>
      <c r="F10" s="130">
        <f>[1]GVA_Q_CP!R10</f>
        <v>19.359512840074107</v>
      </c>
      <c r="G10" s="130">
        <f>[1]GVA_Q_CP!S10</f>
        <v>39.238675494661919</v>
      </c>
      <c r="H10" s="130">
        <f>[1]GVA_Q_CP!T10</f>
        <v>32.503994540357503</v>
      </c>
      <c r="I10" s="130">
        <f>[1]GVA_Q_CP!U10</f>
        <v>4.7199701359749637</v>
      </c>
      <c r="J10" s="130">
        <f>[1]GVA_Q_CP!V10</f>
        <v>2.3145528697118123</v>
      </c>
      <c r="K10" s="130">
        <f>[1]GVA_Q_CP!W10</f>
        <v>79.263146751227566</v>
      </c>
      <c r="L10" s="130">
        <f>[1]GVA_Q_CP!X10</f>
        <v>2.4544360716955755</v>
      </c>
      <c r="M10" s="130">
        <f>[1]GVA_Q_CP!Y10</f>
        <v>11.817026249436653</v>
      </c>
      <c r="N10" s="131">
        <f t="shared" si="1"/>
        <v>511.93426191475436</v>
      </c>
      <c r="O10" s="130">
        <f t="shared" si="2"/>
        <v>58.2717256998354</v>
      </c>
      <c r="P10" s="130">
        <f t="shared" si="3"/>
        <v>0.89534190140753911</v>
      </c>
      <c r="Q10" s="130">
        <f t="shared" si="4"/>
        <v>3.3923215210548356</v>
      </c>
      <c r="R10" s="130">
        <f t="shared" si="5"/>
        <v>3.7816403941523626</v>
      </c>
      <c r="S10" s="130">
        <f t="shared" si="6"/>
        <v>7.664787925680157</v>
      </c>
      <c r="T10" s="130">
        <f t="shared" si="7"/>
        <v>6.3492516439093034</v>
      </c>
      <c r="U10" s="130">
        <f t="shared" si="8"/>
        <v>0.92198754549483886</v>
      </c>
      <c r="V10" s="130">
        <f t="shared" si="9"/>
        <v>0.45211915706810502</v>
      </c>
      <c r="W10" s="130">
        <f t="shared" si="10"/>
        <v>15.483071294108111</v>
      </c>
      <c r="X10" s="130">
        <f t="shared" si="11"/>
        <v>0.47944360326956986</v>
      </c>
      <c r="Y10" s="130">
        <f t="shared" si="12"/>
        <v>2.3083093140197728</v>
      </c>
      <c r="Z10" s="131">
        <f t="shared" si="13"/>
        <v>100</v>
      </c>
    </row>
    <row r="11" spans="1:26" s="63" customFormat="1" ht="25.2" customHeight="1">
      <c r="B11" s="64" t="s">
        <v>298</v>
      </c>
      <c r="C11" s="130">
        <f>[1]GVA_Q_CP!O11</f>
        <v>313.63701926778089</v>
      </c>
      <c r="D11" s="130">
        <f>[1]GVA_Q_CP!P11</f>
        <v>4.5590259065023186</v>
      </c>
      <c r="E11" s="130">
        <f>[1]GVA_Q_CP!Q11</f>
        <v>19.90015261653452</v>
      </c>
      <c r="F11" s="130">
        <f>[1]GVA_Q_CP!R11</f>
        <v>17.977172370871823</v>
      </c>
      <c r="G11" s="130">
        <f>[1]GVA_Q_CP!S11</f>
        <v>37.274899804293959</v>
      </c>
      <c r="H11" s="130">
        <f>[1]GVA_Q_CP!T11</f>
        <v>31.094376736568222</v>
      </c>
      <c r="I11" s="130">
        <f>[1]GVA_Q_CP!U11</f>
        <v>5.1454913496943746</v>
      </c>
      <c r="J11" s="130">
        <f>[1]GVA_Q_CP!V11</f>
        <v>2.4353986642670846</v>
      </c>
      <c r="K11" s="130">
        <f>[1]GVA_Q_CP!W11</f>
        <v>74.860484054626326</v>
      </c>
      <c r="L11" s="130">
        <f>[1]GVA_Q_CP!X11</f>
        <v>3.0845575397681042</v>
      </c>
      <c r="M11" s="130">
        <f>[1]GVA_Q_CP!Y11</f>
        <v>11.279871886050287</v>
      </c>
      <c r="N11" s="131">
        <f t="shared" si="1"/>
        <v>521.24845019695795</v>
      </c>
      <c r="O11" s="130">
        <f t="shared" si="2"/>
        <v>60.170350463252333</v>
      </c>
      <c r="P11" s="130">
        <f t="shared" si="3"/>
        <v>0.87463586793968473</v>
      </c>
      <c r="Q11" s="130">
        <f t="shared" si="4"/>
        <v>3.8177864335165097</v>
      </c>
      <c r="R11" s="130">
        <f t="shared" si="5"/>
        <v>3.4488682631246199</v>
      </c>
      <c r="S11" s="130">
        <f t="shared" si="6"/>
        <v>7.1510811763966569</v>
      </c>
      <c r="T11" s="130">
        <f t="shared" si="7"/>
        <v>5.965365791460667</v>
      </c>
      <c r="U11" s="130">
        <f t="shared" si="8"/>
        <v>0.98714755847237701</v>
      </c>
      <c r="V11" s="130">
        <f t="shared" si="9"/>
        <v>0.46722415449808041</v>
      </c>
      <c r="W11" s="130">
        <f t="shared" si="10"/>
        <v>14.36176626066508</v>
      </c>
      <c r="X11" s="130">
        <f t="shared" si="11"/>
        <v>0.5917633977813419</v>
      </c>
      <c r="Y11" s="130">
        <f t="shared" si="12"/>
        <v>2.1640106328926438</v>
      </c>
      <c r="Z11" s="131">
        <f t="shared" si="13"/>
        <v>100</v>
      </c>
    </row>
    <row r="12" spans="1:26" s="63" customFormat="1" ht="25.2" customHeight="1">
      <c r="B12" s="64" t="s">
        <v>299</v>
      </c>
      <c r="C12" s="130">
        <f>[1]GVA_Q_CP!O12</f>
        <v>250.82858872567041</v>
      </c>
      <c r="D12" s="130">
        <f>[1]GVA_Q_CP!P12</f>
        <v>3.7073748481727598</v>
      </c>
      <c r="E12" s="130">
        <f>[1]GVA_Q_CP!Q12</f>
        <v>16.926017629766687</v>
      </c>
      <c r="F12" s="130">
        <f>[1]GVA_Q_CP!R12</f>
        <v>14.763690083501604</v>
      </c>
      <c r="G12" s="130">
        <f>[1]GVA_Q_CP!S12</f>
        <v>19.990832381222731</v>
      </c>
      <c r="H12" s="130">
        <f>[1]GVA_Q_CP!T12</f>
        <v>26.396030329596893</v>
      </c>
      <c r="I12" s="130">
        <f>[1]GVA_Q_CP!U12</f>
        <v>4.962695193018833</v>
      </c>
      <c r="J12" s="130">
        <f>[1]GVA_Q_CP!V12</f>
        <v>2.2666927086011346</v>
      </c>
      <c r="K12" s="130">
        <f>[1]GVA_Q_CP!W12</f>
        <v>71.299449648985245</v>
      </c>
      <c r="L12" s="130">
        <f>[1]GVA_Q_CP!X12</f>
        <v>0.76637568603621642</v>
      </c>
      <c r="M12" s="130">
        <f>[1]GVA_Q_CP!Y12</f>
        <v>10.198389167817581</v>
      </c>
      <c r="N12" s="131">
        <f t="shared" si="1"/>
        <v>422.10613640239012</v>
      </c>
      <c r="O12" s="130">
        <f t="shared" si="2"/>
        <v>59.423108809429316</v>
      </c>
      <c r="P12" s="130">
        <f t="shared" si="3"/>
        <v>0.87830394501504039</v>
      </c>
      <c r="Q12" s="130">
        <f t="shared" si="4"/>
        <v>4.0098961303967542</v>
      </c>
      <c r="R12" s="130">
        <f t="shared" si="5"/>
        <v>3.497625078216704</v>
      </c>
      <c r="S12" s="130">
        <f t="shared" si="6"/>
        <v>4.7359729360024385</v>
      </c>
      <c r="T12" s="130">
        <f t="shared" si="7"/>
        <v>6.2534107072145924</v>
      </c>
      <c r="U12" s="130">
        <f t="shared" si="8"/>
        <v>1.1756984239357133</v>
      </c>
      <c r="V12" s="130">
        <f t="shared" si="9"/>
        <v>0.53699591480004349</v>
      </c>
      <c r="W12" s="130">
        <f t="shared" si="10"/>
        <v>16.891355870035515</v>
      </c>
      <c r="X12" s="130">
        <f t="shared" si="11"/>
        <v>0.18155994901378006</v>
      </c>
      <c r="Y12" s="130">
        <f t="shared" si="12"/>
        <v>2.4160722359400966</v>
      </c>
      <c r="Z12" s="131">
        <f t="shared" si="13"/>
        <v>100</v>
      </c>
    </row>
    <row r="13" spans="1:26" s="63" customFormat="1" ht="25.2" customHeight="1">
      <c r="B13" s="64" t="s">
        <v>300</v>
      </c>
      <c r="C13" s="130">
        <f>[1]GVA_Q_CP!O13</f>
        <v>257.18969923692805</v>
      </c>
      <c r="D13" s="130">
        <f>[1]GVA_Q_CP!P13</f>
        <v>3.7939891785543991</v>
      </c>
      <c r="E13" s="130">
        <f>[1]GVA_Q_CP!Q13</f>
        <v>16.941879281533751</v>
      </c>
      <c r="F13" s="130">
        <f>[1]GVA_Q_CP!R13</f>
        <v>15.803923011951072</v>
      </c>
      <c r="G13" s="130">
        <f>[1]GVA_Q_CP!S13</f>
        <v>18.447154461455387</v>
      </c>
      <c r="H13" s="130">
        <f>[1]GVA_Q_CP!T13</f>
        <v>27.84185376661285</v>
      </c>
      <c r="I13" s="130">
        <f>[1]GVA_Q_CP!U13</f>
        <v>4.9705576897510007</v>
      </c>
      <c r="J13" s="130">
        <f>[1]GVA_Q_CP!V13</f>
        <v>2.4031226945013016</v>
      </c>
      <c r="K13" s="130">
        <f>[1]GVA_Q_CP!W13</f>
        <v>130.88887028967434</v>
      </c>
      <c r="L13" s="130">
        <f>[1]GVA_Q_CP!X13</f>
        <v>1.6026672783820999</v>
      </c>
      <c r="M13" s="130">
        <f>[1]GVA_Q_CP!Y13</f>
        <v>10.436423559765318</v>
      </c>
      <c r="N13" s="131">
        <f t="shared" si="1"/>
        <v>490.32014044910966</v>
      </c>
      <c r="O13" s="130">
        <f t="shared" si="2"/>
        <v>52.453423390145602</v>
      </c>
      <c r="P13" s="130">
        <f t="shared" si="3"/>
        <v>0.77377795965698815</v>
      </c>
      <c r="Q13" s="130">
        <f t="shared" si="4"/>
        <v>3.455268891466666</v>
      </c>
      <c r="R13" s="130">
        <f t="shared" si="5"/>
        <v>3.2231845498892699</v>
      </c>
      <c r="S13" s="130">
        <f t="shared" si="6"/>
        <v>3.7622673310051433</v>
      </c>
      <c r="T13" s="130">
        <f t="shared" si="7"/>
        <v>5.6783010669541438</v>
      </c>
      <c r="U13" s="130">
        <f t="shared" si="8"/>
        <v>1.0137372054915403</v>
      </c>
      <c r="V13" s="130">
        <f t="shared" si="9"/>
        <v>0.49011298868942177</v>
      </c>
      <c r="W13" s="130">
        <f t="shared" si="10"/>
        <v>26.694573502484815</v>
      </c>
      <c r="X13" s="130">
        <f t="shared" si="11"/>
        <v>0.32686140057680146</v>
      </c>
      <c r="Y13" s="130">
        <f t="shared" si="12"/>
        <v>2.128491713639594</v>
      </c>
      <c r="Z13" s="131">
        <f t="shared" si="13"/>
        <v>100</v>
      </c>
    </row>
    <row r="14" spans="1:26" s="63" customFormat="1" ht="25.2" customHeight="1">
      <c r="B14" s="64" t="s">
        <v>301</v>
      </c>
      <c r="C14" s="130">
        <f>[1]GVA_Q_CP!O14</f>
        <v>274.91349026675903</v>
      </c>
      <c r="D14" s="130">
        <f>[1]GVA_Q_CP!P14</f>
        <v>4.0832614178044269</v>
      </c>
      <c r="E14" s="130">
        <f>[1]GVA_Q_CP!Q14</f>
        <v>17.196760379301292</v>
      </c>
      <c r="F14" s="130">
        <f>[1]GVA_Q_CP!R14</f>
        <v>18.290116537534544</v>
      </c>
      <c r="G14" s="130">
        <f>[1]GVA_Q_CP!S14</f>
        <v>19.60622069685315</v>
      </c>
      <c r="H14" s="130">
        <f>[1]GVA_Q_CP!T14</f>
        <v>30.660693030073677</v>
      </c>
      <c r="I14" s="130">
        <f>[1]GVA_Q_CP!U14</f>
        <v>5.0178112906391767</v>
      </c>
      <c r="J14" s="130">
        <f>[1]GVA_Q_CP!V14</f>
        <v>2.2231704149821603</v>
      </c>
      <c r="K14" s="130">
        <f>[1]GVA_Q_CP!W14</f>
        <v>89.998273808609724</v>
      </c>
      <c r="L14" s="130">
        <f>[1]GVA_Q_CP!X14</f>
        <v>2.3989593754644392</v>
      </c>
      <c r="M14" s="130">
        <f>[1]GVA_Q_CP!Y14</f>
        <v>11.703453680266607</v>
      </c>
      <c r="N14" s="131">
        <f t="shared" si="1"/>
        <v>476.09221089828816</v>
      </c>
      <c r="O14" s="130">
        <f t="shared" si="2"/>
        <v>57.743748789347713</v>
      </c>
      <c r="P14" s="130">
        <f t="shared" si="3"/>
        <v>0.85766188236941576</v>
      </c>
      <c r="Q14" s="130">
        <f t="shared" si="4"/>
        <v>3.612065054972132</v>
      </c>
      <c r="R14" s="130">
        <f t="shared" si="5"/>
        <v>3.8417172385628513</v>
      </c>
      <c r="S14" s="130">
        <f t="shared" si="6"/>
        <v>4.1181561571570855</v>
      </c>
      <c r="T14" s="130">
        <f t="shared" si="7"/>
        <v>6.4400744914988737</v>
      </c>
      <c r="U14" s="130">
        <f t="shared" si="8"/>
        <v>1.0539578627366322</v>
      </c>
      <c r="V14" s="130">
        <f t="shared" si="9"/>
        <v>0.46696214810729508</v>
      </c>
      <c r="W14" s="130">
        <f t="shared" si="10"/>
        <v>18.903538379424749</v>
      </c>
      <c r="X14" s="130">
        <f t="shared" si="11"/>
        <v>0.50388544919441036</v>
      </c>
      <c r="Y14" s="130">
        <f t="shared" si="12"/>
        <v>2.4582325466288548</v>
      </c>
      <c r="Z14" s="131">
        <f t="shared" si="13"/>
        <v>100</v>
      </c>
    </row>
    <row r="15" spans="1:26" s="63" customFormat="1" ht="25.2" customHeight="1">
      <c r="B15" s="64" t="s">
        <v>302</v>
      </c>
      <c r="C15" s="130">
        <f>[1]GVA_Q_CP!O15</f>
        <v>290.05175209332651</v>
      </c>
      <c r="D15" s="130">
        <f>[1]GVA_Q_CP!P15</f>
        <v>4.659101994379002</v>
      </c>
      <c r="E15" s="130">
        <f>[1]GVA_Q_CP!Q15</f>
        <v>19.502055339734017</v>
      </c>
      <c r="F15" s="130">
        <f>[1]GVA_Q_CP!R15</f>
        <v>16.823693639770738</v>
      </c>
      <c r="G15" s="130">
        <f>[1]GVA_Q_CP!S15</f>
        <v>22.651883584125862</v>
      </c>
      <c r="H15" s="130">
        <f>[1]GVA_Q_CP!T15</f>
        <v>30.073046342639778</v>
      </c>
      <c r="I15" s="130">
        <f>[1]GVA_Q_CP!U15</f>
        <v>5.5882162347022302</v>
      </c>
      <c r="J15" s="130">
        <f>[1]GVA_Q_CP!V15</f>
        <v>2.1146713313391108</v>
      </c>
      <c r="K15" s="130">
        <f>[1]GVA_Q_CP!W15</f>
        <v>103.33877014652815</v>
      </c>
      <c r="L15" s="130">
        <f>[1]GVA_Q_CP!X15</f>
        <v>2.7864266345093114</v>
      </c>
      <c r="M15" s="130">
        <f>[1]GVA_Q_CP!Y15</f>
        <v>12.460694716772764</v>
      </c>
      <c r="N15" s="131">
        <f t="shared" si="1"/>
        <v>510.05031205782745</v>
      </c>
      <c r="O15" s="130">
        <f t="shared" si="2"/>
        <v>56.867282547695339</v>
      </c>
      <c r="P15" s="130">
        <f t="shared" si="3"/>
        <v>0.91345929690378691</v>
      </c>
      <c r="Q15" s="130">
        <f t="shared" si="4"/>
        <v>3.8235552216509481</v>
      </c>
      <c r="R15" s="130">
        <f t="shared" si="5"/>
        <v>3.2984380642557736</v>
      </c>
      <c r="S15" s="130">
        <f t="shared" si="6"/>
        <v>4.4411076806787015</v>
      </c>
      <c r="T15" s="130">
        <f t="shared" si="7"/>
        <v>5.8960940973270528</v>
      </c>
      <c r="U15" s="130">
        <f t="shared" si="8"/>
        <v>1.0956205893015238</v>
      </c>
      <c r="V15" s="130">
        <f t="shared" si="9"/>
        <v>0.41460053672104369</v>
      </c>
      <c r="W15" s="130">
        <f t="shared" si="10"/>
        <v>20.260505229298246</v>
      </c>
      <c r="X15" s="130">
        <f t="shared" si="11"/>
        <v>0.54630427011549354</v>
      </c>
      <c r="Y15" s="130">
        <f t="shared" si="12"/>
        <v>2.4430324660520983</v>
      </c>
      <c r="Z15" s="131">
        <f t="shared" si="13"/>
        <v>100</v>
      </c>
    </row>
    <row r="16" spans="1:26" s="63" customFormat="1" ht="25.2" customHeight="1">
      <c r="B16" s="64" t="s">
        <v>303</v>
      </c>
      <c r="C16" s="130">
        <f>[1]GVA_Q_CP!O16</f>
        <v>238.57502717900562</v>
      </c>
      <c r="D16" s="130">
        <f>[1]GVA_Q_CP!P16</f>
        <v>3.4818492225161872</v>
      </c>
      <c r="E16" s="130">
        <f>[1]GVA_Q_CP!Q16</f>
        <v>15.971600058768495</v>
      </c>
      <c r="F16" s="130">
        <f>[1]GVA_Q_CP!R16</f>
        <v>14.290705635336847</v>
      </c>
      <c r="G16" s="130">
        <f>[1]GVA_Q_CP!S16</f>
        <v>21.057307380166954</v>
      </c>
      <c r="H16" s="130">
        <f>[1]GVA_Q_CP!T16</f>
        <v>23.654185623125397</v>
      </c>
      <c r="I16" s="130">
        <f>[1]GVA_Q_CP!U16</f>
        <v>4.7868087606057426</v>
      </c>
      <c r="J16" s="130">
        <f>[1]GVA_Q_CP!V16</f>
        <v>2.6827370805183191</v>
      </c>
      <c r="K16" s="130">
        <f>[1]GVA_Q_CP!W16</f>
        <v>75.376657656098985</v>
      </c>
      <c r="L16" s="130">
        <f>[1]GVA_Q_CP!X16</f>
        <v>1.8924044057595906</v>
      </c>
      <c r="M16" s="130">
        <f>[1]GVA_Q_CP!Y16</f>
        <v>12.177914553631179</v>
      </c>
      <c r="N16" s="131">
        <f t="shared" si="1"/>
        <v>413.94719755553331</v>
      </c>
      <c r="O16" s="130">
        <f t="shared" si="2"/>
        <v>57.634168944216476</v>
      </c>
      <c r="P16" s="130">
        <f t="shared" si="3"/>
        <v>0.84113366223456021</v>
      </c>
      <c r="Q16" s="130">
        <f t="shared" si="4"/>
        <v>3.8583665146388184</v>
      </c>
      <c r="R16" s="130">
        <f t="shared" si="5"/>
        <v>3.4523015784929112</v>
      </c>
      <c r="S16" s="130">
        <f t="shared" si="6"/>
        <v>5.0869549315748177</v>
      </c>
      <c r="T16" s="130">
        <f t="shared" si="7"/>
        <v>5.7143002206101556</v>
      </c>
      <c r="U16" s="130">
        <f t="shared" si="8"/>
        <v>1.1563814875117171</v>
      </c>
      <c r="V16" s="130">
        <f t="shared" si="9"/>
        <v>0.64808678410207499</v>
      </c>
      <c r="W16" s="130">
        <f t="shared" si="10"/>
        <v>18.209244585110831</v>
      </c>
      <c r="X16" s="130">
        <f t="shared" si="11"/>
        <v>0.45716082073625197</v>
      </c>
      <c r="Y16" s="130">
        <f t="shared" si="12"/>
        <v>2.9419004707713827</v>
      </c>
      <c r="Z16" s="131">
        <f t="shared" si="13"/>
        <v>100</v>
      </c>
    </row>
    <row r="17" spans="2:26" s="63" customFormat="1" ht="25.2" customHeight="1">
      <c r="B17" s="64" t="s">
        <v>304</v>
      </c>
      <c r="C17" s="130">
        <f>[1]GVA_Q_CP!O17</f>
        <v>249.90828334592945</v>
      </c>
      <c r="D17" s="130">
        <f>[1]GVA_Q_CP!P17</f>
        <v>4.2152927381593503</v>
      </c>
      <c r="E17" s="130">
        <f>[1]GVA_Q_CP!Q17</f>
        <v>16.377962091432256</v>
      </c>
      <c r="F17" s="130">
        <f>[1]GVA_Q_CP!R17</f>
        <v>15.336998341208874</v>
      </c>
      <c r="G17" s="130">
        <f>[1]GVA_Q_CP!S17</f>
        <v>25.177131793338656</v>
      </c>
      <c r="H17" s="130">
        <f>[1]GVA_Q_CP!T17</f>
        <v>36.576330341781507</v>
      </c>
      <c r="I17" s="130">
        <f>[1]GVA_Q_CP!U17</f>
        <v>5.046740223942848</v>
      </c>
      <c r="J17" s="130">
        <f>[1]GVA_Q_CP!V17</f>
        <v>2.2232308409794803</v>
      </c>
      <c r="K17" s="130">
        <f>[1]GVA_Q_CP!W17</f>
        <v>127.22570679751313</v>
      </c>
      <c r="L17" s="130">
        <f>[1]GVA_Q_CP!X17</f>
        <v>1.8006504894616056</v>
      </c>
      <c r="M17" s="130">
        <f>[1]GVA_Q_CP!Y17</f>
        <v>12.549482959439997</v>
      </c>
      <c r="N17" s="131">
        <f t="shared" si="1"/>
        <v>496.43780996318708</v>
      </c>
      <c r="O17" s="130">
        <f t="shared" si="2"/>
        <v>50.340300100119528</v>
      </c>
      <c r="P17" s="130">
        <f t="shared" si="3"/>
        <v>0.84910791514287187</v>
      </c>
      <c r="Q17" s="130">
        <f t="shared" si="4"/>
        <v>3.2990964351902905</v>
      </c>
      <c r="R17" s="130">
        <f t="shared" si="5"/>
        <v>3.0894097978448047</v>
      </c>
      <c r="S17" s="130">
        <f t="shared" si="6"/>
        <v>5.071558065894628</v>
      </c>
      <c r="T17" s="130">
        <f t="shared" si="7"/>
        <v>7.3677567678605689</v>
      </c>
      <c r="U17" s="130">
        <f t="shared" si="8"/>
        <v>1.0165906227644275</v>
      </c>
      <c r="V17" s="130">
        <f t="shared" si="9"/>
        <v>0.44783672725176632</v>
      </c>
      <c r="W17" s="130">
        <f t="shared" si="10"/>
        <v>25.627722998566011</v>
      </c>
      <c r="X17" s="130">
        <f t="shared" si="11"/>
        <v>0.36271421179525615</v>
      </c>
      <c r="Y17" s="130">
        <f t="shared" si="12"/>
        <v>2.5279063575698624</v>
      </c>
      <c r="Z17" s="131">
        <f t="shared" si="13"/>
        <v>100</v>
      </c>
    </row>
    <row r="18" spans="2:26" s="63" customFormat="1" ht="25.2" customHeight="1">
      <c r="B18" s="64" t="s">
        <v>305</v>
      </c>
      <c r="C18" s="130">
        <f>[1]GVA_Q_CP!O18</f>
        <v>259.54487615255516</v>
      </c>
      <c r="D18" s="130">
        <f>[1]GVA_Q_CP!P18</f>
        <v>4.7314847390981551</v>
      </c>
      <c r="E18" s="130">
        <f>[1]GVA_Q_CP!Q18</f>
        <v>14.547027682278326</v>
      </c>
      <c r="F18" s="130">
        <f>[1]GVA_Q_CP!R18</f>
        <v>18.112667726413953</v>
      </c>
      <c r="G18" s="130">
        <f>[1]GVA_Q_CP!S18</f>
        <v>26.559845184642366</v>
      </c>
      <c r="H18" s="130">
        <f>[1]GVA_Q_CP!T18</f>
        <v>30.145234811368084</v>
      </c>
      <c r="I18" s="130">
        <f>[1]GVA_Q_CP!U18</f>
        <v>5.3596905783463438</v>
      </c>
      <c r="J18" s="130">
        <f>[1]GVA_Q_CP!V18</f>
        <v>2.4270344920003404</v>
      </c>
      <c r="K18" s="130">
        <f>[1]GVA_Q_CP!W18</f>
        <v>48.017951840093126</v>
      </c>
      <c r="L18" s="130">
        <f>[1]GVA_Q_CP!X18</f>
        <v>1.8511258169237486</v>
      </c>
      <c r="M18" s="130">
        <f>[1]GVA_Q_CP!Y18</f>
        <v>12.066800024475647</v>
      </c>
      <c r="N18" s="131">
        <f t="shared" si="1"/>
        <v>423.36373904819527</v>
      </c>
      <c r="O18" s="130">
        <f t="shared" si="2"/>
        <v>61.305410032532059</v>
      </c>
      <c r="P18" s="130">
        <f t="shared" si="3"/>
        <v>1.1175932898116077</v>
      </c>
      <c r="Q18" s="130">
        <f t="shared" si="4"/>
        <v>3.4360589584225845</v>
      </c>
      <c r="R18" s="130">
        <f t="shared" si="5"/>
        <v>4.2782756423908159</v>
      </c>
      <c r="S18" s="130">
        <f t="shared" si="6"/>
        <v>6.2735285842746267</v>
      </c>
      <c r="T18" s="130">
        <f t="shared" si="7"/>
        <v>7.1204101889170968</v>
      </c>
      <c r="U18" s="130">
        <f t="shared" si="8"/>
        <v>1.2659777123085647</v>
      </c>
      <c r="V18" s="130">
        <f t="shared" si="9"/>
        <v>0.57327405919476948</v>
      </c>
      <c r="W18" s="130">
        <f t="shared" si="10"/>
        <v>11.342008634949913</v>
      </c>
      <c r="X18" s="130">
        <f t="shared" si="11"/>
        <v>0.43724241029367378</v>
      </c>
      <c r="Y18" s="130">
        <f t="shared" si="12"/>
        <v>2.8502204869042824</v>
      </c>
      <c r="Z18" s="131">
        <f t="shared" si="13"/>
        <v>100</v>
      </c>
    </row>
    <row r="19" spans="2:26" s="63" customFormat="1" ht="25.2" customHeight="1">
      <c r="B19" s="64" t="s">
        <v>306</v>
      </c>
      <c r="C19" s="130">
        <f>[1]GVA_Q_CP!O19</f>
        <v>255.75510265004058</v>
      </c>
      <c r="D19" s="130">
        <f>[1]GVA_Q_CP!P19</f>
        <v>4.683982784886962</v>
      </c>
      <c r="E19" s="130">
        <f>[1]GVA_Q_CP!Q19</f>
        <v>13.841009446057834</v>
      </c>
      <c r="F19" s="130">
        <f>[1]GVA_Q_CP!R19</f>
        <v>17.340986794664399</v>
      </c>
      <c r="G19" s="130">
        <f>[1]GVA_Q_CP!S19</f>
        <v>24.490038670819779</v>
      </c>
      <c r="H19" s="130">
        <f>[1]GVA_Q_CP!T19</f>
        <v>30.813469842535469</v>
      </c>
      <c r="I19" s="130">
        <f>[1]GVA_Q_CP!U19</f>
        <v>5.9832700876468952</v>
      </c>
      <c r="J19" s="130">
        <f>[1]GVA_Q_CP!V19</f>
        <v>2.0917430790607816</v>
      </c>
      <c r="K19" s="130">
        <f>[1]GVA_Q_CP!W19</f>
        <v>96.76454088127862</v>
      </c>
      <c r="L19" s="130">
        <f>[1]GVA_Q_CP!X19</f>
        <v>2.0268522175301107</v>
      </c>
      <c r="M19" s="130">
        <f>[1]GVA_Q_CP!Y19</f>
        <v>11.027690327803095</v>
      </c>
      <c r="N19" s="131">
        <f t="shared" si="1"/>
        <v>464.81868678232456</v>
      </c>
      <c r="O19" s="130">
        <f t="shared" si="2"/>
        <v>55.022551786910235</v>
      </c>
      <c r="P19" s="130">
        <f t="shared" si="3"/>
        <v>1.0077010494804999</v>
      </c>
      <c r="Q19" s="130">
        <f t="shared" si="4"/>
        <v>2.9777222473285812</v>
      </c>
      <c r="R19" s="130">
        <f t="shared" si="5"/>
        <v>3.7306991495342388</v>
      </c>
      <c r="S19" s="130">
        <f t="shared" si="6"/>
        <v>5.2687293706607168</v>
      </c>
      <c r="T19" s="130">
        <f t="shared" si="7"/>
        <v>6.6291374935546585</v>
      </c>
      <c r="U19" s="130">
        <f t="shared" si="8"/>
        <v>1.2872266666096561</v>
      </c>
      <c r="V19" s="130">
        <f t="shared" si="9"/>
        <v>0.45001269065594784</v>
      </c>
      <c r="W19" s="130">
        <f t="shared" si="10"/>
        <v>20.817695938845425</v>
      </c>
      <c r="X19" s="130">
        <f t="shared" si="11"/>
        <v>0.43605222319284448</v>
      </c>
      <c r="Y19" s="130">
        <f t="shared" si="12"/>
        <v>2.372471383227194</v>
      </c>
      <c r="Z19" s="131">
        <f t="shared" si="13"/>
        <v>100</v>
      </c>
    </row>
    <row r="20" spans="2:26" s="63" customFormat="1" ht="25.2" customHeight="1">
      <c r="B20" s="64" t="s">
        <v>307</v>
      </c>
      <c r="C20" s="130">
        <f>[1]GVA_Q_CP!O20</f>
        <v>309.99081353781844</v>
      </c>
      <c r="D20" s="130">
        <f>[1]GVA_Q_CP!P20</f>
        <v>3.8644175528630273</v>
      </c>
      <c r="E20" s="130">
        <f>[1]GVA_Q_CP!Q20</f>
        <v>11.593444572880765</v>
      </c>
      <c r="F20" s="130">
        <f>[1]GVA_Q_CP!R20</f>
        <v>20.737078136339079</v>
      </c>
      <c r="G20" s="130">
        <f>[1]GVA_Q_CP!S20</f>
        <v>19.214962613411544</v>
      </c>
      <c r="H20" s="130">
        <f>[1]GVA_Q_CP!T20</f>
        <v>33.540294130572626</v>
      </c>
      <c r="I20" s="130">
        <f>[1]GVA_Q_CP!U20</f>
        <v>4.2291119246687616</v>
      </c>
      <c r="J20" s="130">
        <f>[1]GVA_Q_CP!V20</f>
        <v>1.9871597118358035</v>
      </c>
      <c r="K20" s="130">
        <f>[1]GVA_Q_CP!W20</f>
        <v>111.79808339383514</v>
      </c>
      <c r="L20" s="130">
        <f>[1]GVA_Q_CP!X20</f>
        <v>1.6067415028361789</v>
      </c>
      <c r="M20" s="130">
        <f>[1]GVA_Q_CP!Y20</f>
        <v>8.9287233990616137</v>
      </c>
      <c r="N20" s="131">
        <f t="shared" si="1"/>
        <v>527.49083047612294</v>
      </c>
      <c r="O20" s="130">
        <f t="shared" si="2"/>
        <v>58.767052549143841</v>
      </c>
      <c r="P20" s="130">
        <f t="shared" si="3"/>
        <v>0.73260374012092933</v>
      </c>
      <c r="Q20" s="130">
        <f t="shared" si="4"/>
        <v>2.1978476028514673</v>
      </c>
      <c r="R20" s="130">
        <f t="shared" si="5"/>
        <v>3.9312679838664515</v>
      </c>
      <c r="S20" s="130">
        <f t="shared" si="6"/>
        <v>3.6427102621040373</v>
      </c>
      <c r="T20" s="130">
        <f t="shared" si="7"/>
        <v>6.3584601272212717</v>
      </c>
      <c r="U20" s="130">
        <f t="shared" si="8"/>
        <v>0.80174131574031104</v>
      </c>
      <c r="V20" s="130">
        <f t="shared" si="9"/>
        <v>0.37671929008550853</v>
      </c>
      <c r="W20" s="130">
        <f t="shared" si="10"/>
        <v>21.19431787902818</v>
      </c>
      <c r="X20" s="130">
        <f t="shared" si="11"/>
        <v>0.3046008404327909</v>
      </c>
      <c r="Y20" s="130">
        <f t="shared" si="12"/>
        <v>1.6926784094052183</v>
      </c>
      <c r="Z20" s="131">
        <f t="shared" si="13"/>
        <v>100</v>
      </c>
    </row>
    <row r="21" spans="2:26" s="63" customFormat="1" ht="25.2" customHeight="1">
      <c r="B21" s="64" t="s">
        <v>308</v>
      </c>
      <c r="C21" s="130">
        <f>[1]GVA_Q_CP!O21</f>
        <v>234.09175230872307</v>
      </c>
      <c r="D21" s="130">
        <f>[1]GVA_Q_CP!P21</f>
        <v>3.9002475339609375</v>
      </c>
      <c r="E21" s="130">
        <f>[1]GVA_Q_CP!Q21</f>
        <v>7.0122742831089058</v>
      </c>
      <c r="F21" s="130">
        <f>[1]GVA_Q_CP!R21</f>
        <v>22.671635147394809</v>
      </c>
      <c r="G21" s="130">
        <f>[1]GVA_Q_CP!S21</f>
        <v>16.703300714335626</v>
      </c>
      <c r="H21" s="130">
        <f>[1]GVA_Q_CP!T21</f>
        <v>32.187221111730899</v>
      </c>
      <c r="I21" s="130">
        <f>[1]GVA_Q_CP!U21</f>
        <v>6.2954574585190892</v>
      </c>
      <c r="J21" s="130">
        <f>[1]GVA_Q_CP!V21</f>
        <v>2.0096648500995222</v>
      </c>
      <c r="K21" s="130">
        <f>[1]GVA_Q_CP!W21</f>
        <v>137.10502576174488</v>
      </c>
      <c r="L21" s="130">
        <f>[1]GVA_Q_CP!X21</f>
        <v>0.4934928740268017</v>
      </c>
      <c r="M21" s="130">
        <f>[1]GVA_Q_CP!Y21</f>
        <v>9.8257492418768511</v>
      </c>
      <c r="N21" s="131">
        <f t="shared" si="1"/>
        <v>472.29582128552136</v>
      </c>
      <c r="O21" s="130">
        <f t="shared" si="2"/>
        <v>49.564646088029946</v>
      </c>
      <c r="P21" s="130">
        <f t="shared" si="3"/>
        <v>0.82580606437402393</v>
      </c>
      <c r="Q21" s="130">
        <f t="shared" si="4"/>
        <v>1.4847207972373127</v>
      </c>
      <c r="R21" s="130">
        <f t="shared" si="5"/>
        <v>4.8003039886497145</v>
      </c>
      <c r="S21" s="130">
        <f t="shared" si="6"/>
        <v>3.536618356874647</v>
      </c>
      <c r="T21" s="130">
        <f t="shared" si="7"/>
        <v>6.8150552389224845</v>
      </c>
      <c r="U21" s="130">
        <f t="shared" si="8"/>
        <v>1.3329479480431901</v>
      </c>
      <c r="V21" s="130">
        <f t="shared" si="9"/>
        <v>0.42550976729573925</v>
      </c>
      <c r="W21" s="130">
        <f t="shared" si="10"/>
        <v>29.029481012253022</v>
      </c>
      <c r="X21" s="130">
        <f t="shared" si="11"/>
        <v>0.10448808814009511</v>
      </c>
      <c r="Y21" s="130">
        <f t="shared" si="12"/>
        <v>2.0804226501798331</v>
      </c>
      <c r="Z21" s="131">
        <f t="shared" si="13"/>
        <v>100</v>
      </c>
    </row>
    <row r="22" spans="2:26" s="63" customFormat="1" ht="25.2" customHeight="1">
      <c r="B22" s="64" t="s">
        <v>309</v>
      </c>
      <c r="C22" s="130">
        <f>[1]GVA_Q_CP!O22</f>
        <v>232.45770475088565</v>
      </c>
      <c r="D22" s="130">
        <f>[1]GVA_Q_CP!P22</f>
        <v>3.9769142493453202</v>
      </c>
      <c r="E22" s="130">
        <f>[1]GVA_Q_CP!Q22</f>
        <v>10.949312712962374</v>
      </c>
      <c r="F22" s="130">
        <f>[1]GVA_Q_CP!R22</f>
        <v>25.309529475884254</v>
      </c>
      <c r="G22" s="130">
        <f>[1]GVA_Q_CP!S22</f>
        <v>15.926882162977707</v>
      </c>
      <c r="H22" s="130">
        <f>[1]GVA_Q_CP!T22</f>
        <v>34.252678385997221</v>
      </c>
      <c r="I22" s="130">
        <f>[1]GVA_Q_CP!U22</f>
        <v>5.2061166592740129</v>
      </c>
      <c r="J22" s="130">
        <f>[1]GVA_Q_CP!V22</f>
        <v>2.1959675196503623</v>
      </c>
      <c r="K22" s="130">
        <f>[1]GVA_Q_CP!W22</f>
        <v>79.893976687507973</v>
      </c>
      <c r="L22" s="130">
        <f>[1]GVA_Q_CP!X22</f>
        <v>1.6805527307667658</v>
      </c>
      <c r="M22" s="130">
        <f>[1]GVA_Q_CP!Y22</f>
        <v>11.877124660185478</v>
      </c>
      <c r="N22" s="131">
        <f t="shared" si="1"/>
        <v>423.72675999543713</v>
      </c>
      <c r="O22" s="130">
        <f t="shared" si="2"/>
        <v>54.8602841966811</v>
      </c>
      <c r="P22" s="130">
        <f t="shared" si="3"/>
        <v>0.93855631147491025</v>
      </c>
      <c r="Q22" s="130">
        <f t="shared" si="4"/>
        <v>2.5840503236284347</v>
      </c>
      <c r="R22" s="130">
        <f t="shared" si="5"/>
        <v>5.9730779042977602</v>
      </c>
      <c r="S22" s="130">
        <f t="shared" si="6"/>
        <v>3.7587624069693439</v>
      </c>
      <c r="T22" s="130">
        <f t="shared" si="7"/>
        <v>8.0836712758868643</v>
      </c>
      <c r="U22" s="130">
        <f t="shared" si="8"/>
        <v>1.2286494861287671</v>
      </c>
      <c r="V22" s="130">
        <f t="shared" si="9"/>
        <v>0.51825084629396767</v>
      </c>
      <c r="W22" s="130">
        <f t="shared" si="10"/>
        <v>18.855069877665574</v>
      </c>
      <c r="X22" s="130">
        <f t="shared" si="11"/>
        <v>0.39661236660740112</v>
      </c>
      <c r="Y22" s="130">
        <f t="shared" si="12"/>
        <v>2.8030150043658741</v>
      </c>
      <c r="Z22" s="131">
        <f t="shared" si="13"/>
        <v>100</v>
      </c>
    </row>
    <row r="23" spans="2:26" s="63" customFormat="1" ht="25.2" customHeight="1">
      <c r="B23" s="64" t="s">
        <v>310</v>
      </c>
      <c r="C23" s="130">
        <f>[1]GVA_Q_CP!O23</f>
        <v>235.25376496779123</v>
      </c>
      <c r="D23" s="130">
        <f>[1]GVA_Q_CP!P23</f>
        <v>4.1497182267441808</v>
      </c>
      <c r="E23" s="130">
        <f>[1]GVA_Q_CP!Q23</f>
        <v>15.710669878261195</v>
      </c>
      <c r="F23" s="130">
        <f>[1]GVA_Q_CP!R23</f>
        <v>18.438909009017166</v>
      </c>
      <c r="G23" s="130">
        <f>[1]GVA_Q_CP!S23</f>
        <v>15.765580824959175</v>
      </c>
      <c r="H23" s="130">
        <f>[1]GVA_Q_CP!T23</f>
        <v>36.763361205270058</v>
      </c>
      <c r="I23" s="130">
        <f>[1]GVA_Q_CP!U23</f>
        <v>4.9048421350002309</v>
      </c>
      <c r="J23" s="130">
        <f>[1]GVA_Q_CP!V23</f>
        <v>3.0248528219963284</v>
      </c>
      <c r="K23" s="130">
        <f>[1]GVA_Q_CP!W23</f>
        <v>93.185931074856981</v>
      </c>
      <c r="L23" s="130">
        <f>[1]GVA_Q_CP!X23</f>
        <v>1.7401745799055917</v>
      </c>
      <c r="M23" s="130">
        <f>[1]GVA_Q_CP!Y23</f>
        <v>11.824722343963229</v>
      </c>
      <c r="N23" s="131">
        <f t="shared" si="1"/>
        <v>440.7625270677654</v>
      </c>
      <c r="O23" s="130">
        <f t="shared" si="2"/>
        <v>53.374266304544967</v>
      </c>
      <c r="P23" s="130">
        <f t="shared" si="3"/>
        <v>0.94148616815289721</v>
      </c>
      <c r="Q23" s="130">
        <f t="shared" si="4"/>
        <v>3.5644295768015111</v>
      </c>
      <c r="R23" s="130">
        <f t="shared" si="5"/>
        <v>4.1834112195709103</v>
      </c>
      <c r="S23" s="130">
        <f t="shared" si="6"/>
        <v>3.5768877472052618</v>
      </c>
      <c r="T23" s="130">
        <f t="shared" si="7"/>
        <v>8.3408545299536865</v>
      </c>
      <c r="U23" s="130">
        <f t="shared" si="8"/>
        <v>1.1128083341454595</v>
      </c>
      <c r="V23" s="130">
        <f t="shared" si="9"/>
        <v>0.68627722100596589</v>
      </c>
      <c r="W23" s="130">
        <f t="shared" si="10"/>
        <v>21.141981305622661</v>
      </c>
      <c r="X23" s="130">
        <f t="shared" si="11"/>
        <v>0.39481001061554566</v>
      </c>
      <c r="Y23" s="130">
        <f t="shared" si="12"/>
        <v>2.6827875823811191</v>
      </c>
      <c r="Z23" s="131">
        <f t="shared" si="13"/>
        <v>100</v>
      </c>
    </row>
    <row r="24" spans="2:26" s="63" customFormat="1" ht="25.2" customHeight="1">
      <c r="B24" s="64" t="s">
        <v>311</v>
      </c>
      <c r="C24" s="130">
        <f>[1]GVA_Q_CP!O24</f>
        <v>304.76296415089524</v>
      </c>
      <c r="D24" s="130">
        <f>[1]GVA_Q_CP!P24</f>
        <v>5.5191490884091383</v>
      </c>
      <c r="E24" s="130">
        <f>[1]GVA_Q_CP!Q24</f>
        <v>18.304915529396656</v>
      </c>
      <c r="F24" s="130">
        <f>[1]GVA_Q_CP!R24</f>
        <v>21.229150267850379</v>
      </c>
      <c r="G24" s="130">
        <f>[1]GVA_Q_CP!S24</f>
        <v>24.605744199803556</v>
      </c>
      <c r="H24" s="130">
        <f>[1]GVA_Q_CP!T24</f>
        <v>42.159954860312901</v>
      </c>
      <c r="I24" s="130">
        <f>[1]GVA_Q_CP!U24</f>
        <v>5.2121770078096317</v>
      </c>
      <c r="J24" s="130">
        <f>[1]GVA_Q_CP!V24</f>
        <v>2.5100477990074475</v>
      </c>
      <c r="K24" s="130">
        <f>[1]GVA_Q_CP!W24</f>
        <v>101.83804946234406</v>
      </c>
      <c r="L24" s="130">
        <f>[1]GVA_Q_CP!X24</f>
        <v>2.0461179477999689</v>
      </c>
      <c r="M24" s="130">
        <f>[1]GVA_Q_CP!Y24</f>
        <v>12.334637271419467</v>
      </c>
      <c r="N24" s="131">
        <f t="shared" si="1"/>
        <v>540.52290758504864</v>
      </c>
      <c r="O24" s="130">
        <f t="shared" si="2"/>
        <v>56.382987635531855</v>
      </c>
      <c r="P24" s="130">
        <f t="shared" si="3"/>
        <v>1.0210758898392716</v>
      </c>
      <c r="Q24" s="130">
        <f t="shared" si="4"/>
        <v>3.3865198444927089</v>
      </c>
      <c r="R24" s="130">
        <f t="shared" si="5"/>
        <v>3.9275209190852056</v>
      </c>
      <c r="S24" s="130">
        <f t="shared" si="6"/>
        <v>4.5522111744971632</v>
      </c>
      <c r="T24" s="130">
        <f t="shared" si="7"/>
        <v>7.7998460876848652</v>
      </c>
      <c r="U24" s="130">
        <f t="shared" si="8"/>
        <v>0.96428420232856105</v>
      </c>
      <c r="V24" s="130">
        <f t="shared" si="9"/>
        <v>0.46437399114532507</v>
      </c>
      <c r="W24" s="130">
        <f t="shared" si="10"/>
        <v>18.84065375089035</v>
      </c>
      <c r="X24" s="130">
        <f t="shared" si="11"/>
        <v>0.37854416882008324</v>
      </c>
      <c r="Y24" s="130">
        <f t="shared" si="12"/>
        <v>2.2819823356845745</v>
      </c>
      <c r="Z24" s="131">
        <f t="shared" si="13"/>
        <v>100</v>
      </c>
    </row>
    <row r="25" spans="2:26" s="63" customFormat="1" ht="25.2" customHeight="1">
      <c r="B25" s="64" t="s">
        <v>312</v>
      </c>
      <c r="C25" s="130">
        <f>[1]GVA_Q_CP!O25</f>
        <v>289.57825298862861</v>
      </c>
      <c r="D25" s="130">
        <f>[1]GVA_Q_CP!P25</f>
        <v>5.8611759001618662</v>
      </c>
      <c r="E25" s="130">
        <f>[1]GVA_Q_CP!Q25</f>
        <v>16.890892217015647</v>
      </c>
      <c r="F25" s="130">
        <f>[1]GVA_Q_CP!R25</f>
        <v>22.12687989967219</v>
      </c>
      <c r="G25" s="130">
        <f>[1]GVA_Q_CP!S25</f>
        <v>26.4275865161982</v>
      </c>
      <c r="H25" s="130">
        <f>[1]GVA_Q_CP!T25</f>
        <v>40.655861996091645</v>
      </c>
      <c r="I25" s="130">
        <f>[1]GVA_Q_CP!U25</f>
        <v>4.7380800408107753</v>
      </c>
      <c r="J25" s="130">
        <f>[1]GVA_Q_CP!V25</f>
        <v>2.6637760592023803</v>
      </c>
      <c r="K25" s="130">
        <f>[1]GVA_Q_CP!W25</f>
        <v>121.31867392340362</v>
      </c>
      <c r="L25" s="130">
        <f>[1]GVA_Q_CP!X25</f>
        <v>3.1336951941450475</v>
      </c>
      <c r="M25" s="130">
        <f>[1]GVA_Q_CP!Y25</f>
        <v>13.498544951710327</v>
      </c>
      <c r="N25" s="131">
        <f t="shared" si="1"/>
        <v>546.89341968704025</v>
      </c>
      <c r="O25" s="130">
        <f t="shared" si="2"/>
        <v>52.949668539500763</v>
      </c>
      <c r="P25" s="130">
        <f t="shared" si="3"/>
        <v>1.0717217814608053</v>
      </c>
      <c r="Q25" s="130">
        <f t="shared" si="4"/>
        <v>3.0885162645916382</v>
      </c>
      <c r="R25" s="130">
        <f t="shared" si="5"/>
        <v>4.0459217652196831</v>
      </c>
      <c r="S25" s="130">
        <f t="shared" si="6"/>
        <v>4.8323102024744395</v>
      </c>
      <c r="T25" s="130">
        <f t="shared" si="7"/>
        <v>7.4339643763417298</v>
      </c>
      <c r="U25" s="130">
        <f t="shared" si="8"/>
        <v>0.86636259831433737</v>
      </c>
      <c r="V25" s="130">
        <f t="shared" si="9"/>
        <v>0.48707407390762281</v>
      </c>
      <c r="W25" s="130">
        <f t="shared" si="10"/>
        <v>22.183238919354384</v>
      </c>
      <c r="X25" s="130">
        <f t="shared" si="11"/>
        <v>0.57299925018997389</v>
      </c>
      <c r="Y25" s="130">
        <f t="shared" si="12"/>
        <v>2.468222228644636</v>
      </c>
      <c r="Z25" s="131">
        <f t="shared" si="13"/>
        <v>100</v>
      </c>
    </row>
    <row r="26" spans="2:26" s="63" customFormat="1" ht="25.2" customHeight="1">
      <c r="B26" s="64" t="s">
        <v>313</v>
      </c>
      <c r="C26" s="130">
        <f>[1]GVA_Q_CP!O26</f>
        <v>280.76637930333817</v>
      </c>
      <c r="D26" s="130">
        <f>[1]GVA_Q_CP!P26</f>
        <v>6.8390773319748126</v>
      </c>
      <c r="E26" s="130">
        <f>[1]GVA_Q_CP!Q26</f>
        <v>14.512890319844042</v>
      </c>
      <c r="F26" s="130">
        <f>[1]GVA_Q_CP!R26</f>
        <v>21.111172387708873</v>
      </c>
      <c r="G26" s="130">
        <f>[1]GVA_Q_CP!S26</f>
        <v>27.197720576112708</v>
      </c>
      <c r="H26" s="130">
        <f>[1]GVA_Q_CP!T26</f>
        <v>55.984312232532972</v>
      </c>
      <c r="I26" s="130">
        <f>[1]GVA_Q_CP!U26</f>
        <v>3.1455522673855092</v>
      </c>
      <c r="J26" s="130">
        <f>[1]GVA_Q_CP!V26</f>
        <v>2.0492320824722565</v>
      </c>
      <c r="K26" s="130">
        <f>[1]GVA_Q_CP!W26</f>
        <v>94.110206257312228</v>
      </c>
      <c r="L26" s="130">
        <f>[1]GVA_Q_CP!X26</f>
        <v>2.7569151712168254</v>
      </c>
      <c r="M26" s="130">
        <f>[1]GVA_Q_CP!Y26</f>
        <v>13.053972239867241</v>
      </c>
      <c r="N26" s="131">
        <f t="shared" si="1"/>
        <v>521.52743016976558</v>
      </c>
      <c r="O26" s="130">
        <f t="shared" si="2"/>
        <v>53.835400222754195</v>
      </c>
      <c r="P26" s="130">
        <f t="shared" si="3"/>
        <v>1.3113552492816309</v>
      </c>
      <c r="Q26" s="130">
        <f t="shared" si="4"/>
        <v>2.7827664433910719</v>
      </c>
      <c r="R26" s="130">
        <f t="shared" si="5"/>
        <v>4.0479505326952498</v>
      </c>
      <c r="S26" s="130">
        <f t="shared" si="6"/>
        <v>5.2150124811765721</v>
      </c>
      <c r="T26" s="130">
        <f t="shared" si="7"/>
        <v>10.734682203447894</v>
      </c>
      <c r="U26" s="130">
        <f t="shared" si="8"/>
        <v>0.60314224821532036</v>
      </c>
      <c r="V26" s="130">
        <f t="shared" si="9"/>
        <v>0.39292891685585907</v>
      </c>
      <c r="W26" s="130">
        <f t="shared" si="10"/>
        <v>18.045111496183015</v>
      </c>
      <c r="X26" s="130">
        <f t="shared" si="11"/>
        <v>0.52862323470107886</v>
      </c>
      <c r="Y26" s="130">
        <f t="shared" si="12"/>
        <v>2.5030269712981275</v>
      </c>
      <c r="Z26" s="131">
        <f t="shared" si="13"/>
        <v>100</v>
      </c>
    </row>
    <row r="27" spans="2:26" s="63" customFormat="1" ht="25.2" customHeight="1">
      <c r="B27" s="64" t="s">
        <v>314</v>
      </c>
      <c r="C27" s="130">
        <f>[1]GVA_Q_CP!O27</f>
        <v>324.934407152836</v>
      </c>
      <c r="D27" s="130">
        <f>[1]GVA_Q_CP!P27</f>
        <v>6.7487827592830607</v>
      </c>
      <c r="E27" s="130">
        <f>[1]GVA_Q_CP!Q27</f>
        <v>18.863472153314362</v>
      </c>
      <c r="F27" s="130">
        <f>[1]GVA_Q_CP!R27</f>
        <v>19.675723437240514</v>
      </c>
      <c r="G27" s="130">
        <f>[1]GVA_Q_CP!S27</f>
        <v>25.46343202959569</v>
      </c>
      <c r="H27" s="130">
        <f>[1]GVA_Q_CP!T27</f>
        <v>43.319669387684471</v>
      </c>
      <c r="I27" s="130">
        <f>[1]GVA_Q_CP!U27</f>
        <v>3.6324694343530055</v>
      </c>
      <c r="J27" s="130">
        <f>[1]GVA_Q_CP!V27</f>
        <v>2.6556321492392505</v>
      </c>
      <c r="K27" s="130">
        <f>[1]GVA_Q_CP!W27</f>
        <v>93.316241817298405</v>
      </c>
      <c r="L27" s="130">
        <f>[1]GVA_Q_CP!X27</f>
        <v>2.790490158024165</v>
      </c>
      <c r="M27" s="130">
        <f>[1]GVA_Q_CP!Y27</f>
        <v>8.6682346748086072</v>
      </c>
      <c r="N27" s="131">
        <f t="shared" si="1"/>
        <v>550.06855515367749</v>
      </c>
      <c r="O27" s="130">
        <f t="shared" si="2"/>
        <v>59.071620093254786</v>
      </c>
      <c r="P27" s="130">
        <f t="shared" si="3"/>
        <v>1.2268984831168168</v>
      </c>
      <c r="Q27" s="130">
        <f t="shared" si="4"/>
        <v>3.4292947627308576</v>
      </c>
      <c r="R27" s="130">
        <f t="shared" si="5"/>
        <v>3.5769584087102624</v>
      </c>
      <c r="S27" s="130">
        <f t="shared" si="6"/>
        <v>4.6291379121792824</v>
      </c>
      <c r="T27" s="130">
        <f t="shared" si="7"/>
        <v>7.8753218997551802</v>
      </c>
      <c r="U27" s="130">
        <f t="shared" si="8"/>
        <v>0.66036667617514888</v>
      </c>
      <c r="V27" s="130">
        <f t="shared" si="9"/>
        <v>0.48278203223184124</v>
      </c>
      <c r="W27" s="130">
        <f t="shared" si="10"/>
        <v>16.964474871905345</v>
      </c>
      <c r="X27" s="130">
        <f t="shared" si="11"/>
        <v>0.50729861430536805</v>
      </c>
      <c r="Y27" s="130">
        <f t="shared" si="12"/>
        <v>1.5758462456351257</v>
      </c>
      <c r="Z27" s="131">
        <f t="shared" si="13"/>
        <v>100</v>
      </c>
    </row>
    <row r="28" spans="2:26" s="63" customFormat="1" ht="25.2" customHeight="1">
      <c r="B28" s="64" t="s">
        <v>315</v>
      </c>
      <c r="C28" s="130">
        <f>[1]GVA_Q_CP!O28</f>
        <v>360.91524923139787</v>
      </c>
      <c r="D28" s="130">
        <f>[1]GVA_Q_CP!P28</f>
        <v>9.6267806403067482</v>
      </c>
      <c r="E28" s="130">
        <f>[1]GVA_Q_CP!Q28</f>
        <v>23.816135533322271</v>
      </c>
      <c r="F28" s="130">
        <f>[1]GVA_Q_CP!R28</f>
        <v>22.022362312522862</v>
      </c>
      <c r="G28" s="130">
        <f>[1]GVA_Q_CP!S28</f>
        <v>23.569033276077342</v>
      </c>
      <c r="H28" s="130">
        <f>[1]GVA_Q_CP!T28</f>
        <v>50.550266852310671</v>
      </c>
      <c r="I28" s="130">
        <f>[1]GVA_Q_CP!U28</f>
        <v>5.1998877927163445</v>
      </c>
      <c r="J28" s="130">
        <f>[1]GVA_Q_CP!V28</f>
        <v>4.3517500333673098</v>
      </c>
      <c r="K28" s="130">
        <f>[1]GVA_Q_CP!W28</f>
        <v>119.25704890012338</v>
      </c>
      <c r="L28" s="130">
        <f>[1]GVA_Q_CP!X28</f>
        <v>3.4198675744997402</v>
      </c>
      <c r="M28" s="130">
        <f>[1]GVA_Q_CP!Y28</f>
        <v>9.663822548404065</v>
      </c>
      <c r="N28" s="131">
        <f t="shared" si="1"/>
        <v>632.39220469504858</v>
      </c>
      <c r="O28" s="130">
        <f t="shared" si="2"/>
        <v>57.071426015669815</v>
      </c>
      <c r="P28" s="130">
        <f t="shared" si="3"/>
        <v>1.5222800927707454</v>
      </c>
      <c r="Q28" s="130">
        <f t="shared" si="4"/>
        <v>3.7660387583061463</v>
      </c>
      <c r="R28" s="130">
        <f t="shared" si="5"/>
        <v>3.4823899075641611</v>
      </c>
      <c r="S28" s="130">
        <f t="shared" si="6"/>
        <v>3.726964548439172</v>
      </c>
      <c r="T28" s="130">
        <f t="shared" si="7"/>
        <v>7.9934993627391346</v>
      </c>
      <c r="U28" s="130">
        <f t="shared" si="8"/>
        <v>0.82225678212207376</v>
      </c>
      <c r="V28" s="130">
        <f t="shared" si="9"/>
        <v>0.68814099874393708</v>
      </c>
      <c r="W28" s="130">
        <f t="shared" si="10"/>
        <v>18.858083324672126</v>
      </c>
      <c r="X28" s="130">
        <f t="shared" si="11"/>
        <v>0.54078268977854727</v>
      </c>
      <c r="Y28" s="130">
        <f t="shared" si="12"/>
        <v>1.5281375191941435</v>
      </c>
      <c r="Z28" s="131">
        <f t="shared" si="13"/>
        <v>100</v>
      </c>
    </row>
    <row r="29" spans="2:26" s="63" customFormat="1" ht="25.2" customHeight="1">
      <c r="B29" s="64" t="s">
        <v>316</v>
      </c>
      <c r="C29" s="130">
        <f>[1]GVA_Q_CP!O29</f>
        <v>322.38724342983761</v>
      </c>
      <c r="D29" s="130">
        <f>[1]GVA_Q_CP!P29</f>
        <v>11.363677047956573</v>
      </c>
      <c r="E29" s="130">
        <f>[1]GVA_Q_CP!Q29</f>
        <v>25.185479485483835</v>
      </c>
      <c r="F29" s="130">
        <f>[1]GVA_Q_CP!R29</f>
        <v>22.525383659197669</v>
      </c>
      <c r="G29" s="130">
        <f>[1]GVA_Q_CP!S29</f>
        <v>23.377302127442018</v>
      </c>
      <c r="H29" s="130">
        <f>[1]GVA_Q_CP!T29</f>
        <v>51.871833215120276</v>
      </c>
      <c r="I29" s="130">
        <f>[1]GVA_Q_CP!U29</f>
        <v>6.3654327812276481</v>
      </c>
      <c r="J29" s="130">
        <f>[1]GVA_Q_CP!V29</f>
        <v>2.4170199786951558</v>
      </c>
      <c r="K29" s="130">
        <f>[1]GVA_Q_CP!W29</f>
        <v>93.043898513492351</v>
      </c>
      <c r="L29" s="130">
        <f>[1]GVA_Q_CP!X29</f>
        <v>3.4825772308935155</v>
      </c>
      <c r="M29" s="130">
        <f>[1]GVA_Q_CP!Y29</f>
        <v>10.298935247033612</v>
      </c>
      <c r="N29" s="131">
        <f t="shared" si="1"/>
        <v>572.31878271638016</v>
      </c>
      <c r="O29" s="130">
        <f t="shared" si="2"/>
        <v>56.330012777092577</v>
      </c>
      <c r="P29" s="130">
        <f t="shared" si="3"/>
        <v>1.9855502547062112</v>
      </c>
      <c r="Q29" s="130">
        <f t="shared" si="4"/>
        <v>4.4006033431135565</v>
      </c>
      <c r="R29" s="130">
        <f t="shared" si="5"/>
        <v>3.9358106599762617</v>
      </c>
      <c r="S29" s="130">
        <f t="shared" si="6"/>
        <v>4.0846644970285615</v>
      </c>
      <c r="T29" s="130">
        <f t="shared" si="7"/>
        <v>9.0634511362570507</v>
      </c>
      <c r="U29" s="130">
        <f t="shared" si="8"/>
        <v>1.1122180458617099</v>
      </c>
      <c r="V29" s="130">
        <f t="shared" si="9"/>
        <v>0.42232057582023141</v>
      </c>
      <c r="W29" s="130">
        <f t="shared" si="10"/>
        <v>16.257355397612631</v>
      </c>
      <c r="X29" s="130">
        <f t="shared" si="11"/>
        <v>0.60850304691456381</v>
      </c>
      <c r="Y29" s="130">
        <f t="shared" si="12"/>
        <v>1.7995102656166675</v>
      </c>
      <c r="Z29" s="131">
        <f t="shared" si="13"/>
        <v>100</v>
      </c>
    </row>
    <row r="30" spans="2:26" s="63" customFormat="1" ht="25.2" customHeight="1">
      <c r="B30" s="64" t="s">
        <v>317</v>
      </c>
      <c r="C30" s="130">
        <f>[1]GVA_Q_CP!O30</f>
        <v>305.48024677166978</v>
      </c>
      <c r="D30" s="130">
        <f>[1]GVA_Q_CP!P30</f>
        <v>13.305877921692455</v>
      </c>
      <c r="E30" s="130">
        <f>[1]GVA_Q_CP!Q30</f>
        <v>25.09945910830336</v>
      </c>
      <c r="F30" s="130">
        <f>[1]GVA_Q_CP!R30</f>
        <v>23.429178596662439</v>
      </c>
      <c r="G30" s="130">
        <f>[1]GVA_Q_CP!S30</f>
        <v>23.839289804659586</v>
      </c>
      <c r="H30" s="130">
        <f>[1]GVA_Q_CP!T30</f>
        <v>46.338756486343691</v>
      </c>
      <c r="I30" s="130">
        <f>[1]GVA_Q_CP!U30</f>
        <v>4.9608735302472224</v>
      </c>
      <c r="J30" s="130">
        <f>[1]GVA_Q_CP!V30</f>
        <v>2.3411283086665016</v>
      </c>
      <c r="K30" s="130">
        <f>[1]GVA_Q_CP!W30</f>
        <v>91.675673888241576</v>
      </c>
      <c r="L30" s="130">
        <f>[1]GVA_Q_CP!X30</f>
        <v>5.6238328911482069</v>
      </c>
      <c r="M30" s="130">
        <f>[1]GVA_Q_CP!Y30</f>
        <v>10.393510195802946</v>
      </c>
      <c r="N30" s="131">
        <f t="shared" si="1"/>
        <v>552.48782750343776</v>
      </c>
      <c r="O30" s="130">
        <f t="shared" si="2"/>
        <v>55.29176057182346</v>
      </c>
      <c r="P30" s="130">
        <f t="shared" si="3"/>
        <v>2.408356756350376</v>
      </c>
      <c r="Q30" s="130">
        <f t="shared" si="4"/>
        <v>4.5429886160066006</v>
      </c>
      <c r="R30" s="130">
        <f t="shared" si="5"/>
        <v>4.240668740618843</v>
      </c>
      <c r="S30" s="130">
        <f t="shared" si="6"/>
        <v>4.3148986489681986</v>
      </c>
      <c r="T30" s="130">
        <f t="shared" si="7"/>
        <v>8.3872900323863444</v>
      </c>
      <c r="U30" s="130">
        <f t="shared" si="8"/>
        <v>0.89791544415815283</v>
      </c>
      <c r="V30" s="130">
        <f t="shared" si="9"/>
        <v>0.4237429662922183</v>
      </c>
      <c r="W30" s="130">
        <f t="shared" si="10"/>
        <v>16.593247728642698</v>
      </c>
      <c r="X30" s="130">
        <f t="shared" si="11"/>
        <v>1.017910732361468</v>
      </c>
      <c r="Y30" s="130">
        <f t="shared" si="12"/>
        <v>1.8812197623916473</v>
      </c>
      <c r="Z30" s="131">
        <f t="shared" si="13"/>
        <v>100</v>
      </c>
    </row>
    <row r="31" spans="2:26" s="63" customFormat="1" ht="25.2" customHeight="1">
      <c r="B31" s="64" t="s">
        <v>318</v>
      </c>
      <c r="C31" s="130">
        <f>[1]GVA_Q_CP!O31</f>
        <v>323.71163455803804</v>
      </c>
      <c r="D31" s="130">
        <f>[1]GVA_Q_CP!P31</f>
        <v>12.365466811005248</v>
      </c>
      <c r="E31" s="130">
        <f>[1]GVA_Q_CP!Q31</f>
        <v>30.439836798770493</v>
      </c>
      <c r="F31" s="130">
        <f>[1]GVA_Q_CP!R31</f>
        <v>22.826163763587498</v>
      </c>
      <c r="G31" s="130">
        <f>[1]GVA_Q_CP!S31</f>
        <v>24.769452873676403</v>
      </c>
      <c r="H31" s="130">
        <f>[1]GVA_Q_CP!T31</f>
        <v>67.817293184746504</v>
      </c>
      <c r="I31" s="130">
        <f>[1]GVA_Q_CP!U31</f>
        <v>6.85353073444172</v>
      </c>
      <c r="J31" s="130">
        <f>[1]GVA_Q_CP!V31</f>
        <v>2.1447291905926251</v>
      </c>
      <c r="K31" s="130">
        <f>[1]GVA_Q_CP!W31</f>
        <v>116.48016724256927</v>
      </c>
      <c r="L31" s="130">
        <f>[1]GVA_Q_CP!X31</f>
        <v>5.7089330778175933</v>
      </c>
      <c r="M31" s="130">
        <f>[1]GVA_Q_CP!Y31</f>
        <v>11.096901219948389</v>
      </c>
      <c r="N31" s="131">
        <f t="shared" si="1"/>
        <v>624.21410945519381</v>
      </c>
      <c r="O31" s="130">
        <f t="shared" si="2"/>
        <v>51.859070414247675</v>
      </c>
      <c r="P31" s="130">
        <f t="shared" si="3"/>
        <v>1.9809656051827589</v>
      </c>
      <c r="Q31" s="130">
        <f t="shared" si="4"/>
        <v>4.87650572739184</v>
      </c>
      <c r="R31" s="130">
        <f t="shared" si="5"/>
        <v>3.6567843337456574</v>
      </c>
      <c r="S31" s="130">
        <f t="shared" si="6"/>
        <v>3.9681020499992976</v>
      </c>
      <c r="T31" s="130">
        <f t="shared" si="7"/>
        <v>10.864428111683759</v>
      </c>
      <c r="U31" s="130">
        <f t="shared" si="8"/>
        <v>1.0979455014920112</v>
      </c>
      <c r="V31" s="130">
        <f t="shared" si="9"/>
        <v>0.34358870748123871</v>
      </c>
      <c r="W31" s="130">
        <f t="shared" si="10"/>
        <v>18.660290672415542</v>
      </c>
      <c r="X31" s="130">
        <f t="shared" si="11"/>
        <v>0.91457930721884484</v>
      </c>
      <c r="Y31" s="130">
        <f t="shared" si="12"/>
        <v>1.7777395691413678</v>
      </c>
      <c r="Z31" s="131">
        <f t="shared" si="13"/>
        <v>100</v>
      </c>
    </row>
    <row r="32" spans="2:26" s="63" customFormat="1" ht="25.2" customHeight="1">
      <c r="B32" s="64" t="s">
        <v>319</v>
      </c>
      <c r="C32" s="130">
        <f>[1]GVA_Q_CP!O32</f>
        <v>351.10940639260747</v>
      </c>
      <c r="D32" s="130">
        <f>[1]GVA_Q_CP!P32</f>
        <v>6.9980600770794474</v>
      </c>
      <c r="E32" s="130">
        <f>[1]GVA_Q_CP!Q32</f>
        <v>25.540920026404919</v>
      </c>
      <c r="F32" s="130">
        <f>[1]GVA_Q_CP!R32</f>
        <v>18.553918367463432</v>
      </c>
      <c r="G32" s="130">
        <f>[1]GVA_Q_CP!S32</f>
        <v>26.037979439299544</v>
      </c>
      <c r="H32" s="130">
        <f>[1]GVA_Q_CP!T32</f>
        <v>78.574042040354612</v>
      </c>
      <c r="I32" s="130">
        <f>[1]GVA_Q_CP!U32</f>
        <v>5.8063728859185426</v>
      </c>
      <c r="J32" s="130">
        <f>[1]GVA_Q_CP!V32</f>
        <v>2.2384918446903814</v>
      </c>
      <c r="K32" s="130">
        <f>[1]GVA_Q_CP!W32</f>
        <v>96.301380151777906</v>
      </c>
      <c r="L32" s="130">
        <f>[1]GVA_Q_CP!X32</f>
        <v>3.5757342773438738</v>
      </c>
      <c r="M32" s="130">
        <f>[1]GVA_Q_CP!Y32</f>
        <v>8.3550295052883534</v>
      </c>
      <c r="N32" s="131">
        <f t="shared" si="1"/>
        <v>623.09133500822861</v>
      </c>
      <c r="O32" s="130">
        <f t="shared" si="2"/>
        <v>56.349589003347425</v>
      </c>
      <c r="P32" s="130">
        <f t="shared" si="3"/>
        <v>1.1231194664241366</v>
      </c>
      <c r="Q32" s="130">
        <f t="shared" si="4"/>
        <v>4.0990651917936916</v>
      </c>
      <c r="R32" s="130">
        <f t="shared" si="5"/>
        <v>2.9777204921680394</v>
      </c>
      <c r="S32" s="130">
        <f t="shared" si="6"/>
        <v>4.1788383141222285</v>
      </c>
      <c r="T32" s="130">
        <f t="shared" si="7"/>
        <v>12.61035704168747</v>
      </c>
      <c r="U32" s="130">
        <f t="shared" si="8"/>
        <v>0.93186545209168448</v>
      </c>
      <c r="V32" s="130">
        <f t="shared" si="9"/>
        <v>0.35925581354149622</v>
      </c>
      <c r="W32" s="130">
        <f t="shared" si="10"/>
        <v>15.455419573521457</v>
      </c>
      <c r="X32" s="130">
        <f t="shared" si="11"/>
        <v>0.57387000531738297</v>
      </c>
      <c r="Y32" s="130">
        <f t="shared" si="12"/>
        <v>1.3408996459849687</v>
      </c>
      <c r="Z32" s="131">
        <f t="shared" si="13"/>
        <v>100</v>
      </c>
    </row>
    <row r="33" spans="2:26" s="63" customFormat="1" ht="25.2" customHeight="1">
      <c r="B33" s="64" t="s">
        <v>320</v>
      </c>
      <c r="C33" s="130">
        <f>[1]GVA_Q_CP!O33</f>
        <v>340.61134950619123</v>
      </c>
      <c r="D33" s="130">
        <f>[1]GVA_Q_CP!P33</f>
        <v>6.7846855272593469</v>
      </c>
      <c r="E33" s="130">
        <f>[1]GVA_Q_CP!Q33</f>
        <v>22.793265075991126</v>
      </c>
      <c r="F33" s="130">
        <f>[1]GVA_Q_CP!R33</f>
        <v>19.763326934288806</v>
      </c>
      <c r="G33" s="130">
        <f>[1]GVA_Q_CP!S33</f>
        <v>28.586747110144909</v>
      </c>
      <c r="H33" s="130">
        <f>[1]GVA_Q_CP!T33</f>
        <v>39.825715128611826</v>
      </c>
      <c r="I33" s="130">
        <f>[1]GVA_Q_CP!U33</f>
        <v>5.576772027263762</v>
      </c>
      <c r="J33" s="130">
        <f>[1]GVA_Q_CP!V33</f>
        <v>1.418583644866211</v>
      </c>
      <c r="K33" s="130">
        <f>[1]GVA_Q_CP!W33</f>
        <v>109.09060049326924</v>
      </c>
      <c r="L33" s="130">
        <f>[1]GVA_Q_CP!X33</f>
        <v>3.4310735104460948</v>
      </c>
      <c r="M33" s="130">
        <f>[1]GVA_Q_CP!Y33</f>
        <v>6.9771133245432759</v>
      </c>
      <c r="N33" s="131">
        <f t="shared" si="1"/>
        <v>584.85923228287595</v>
      </c>
      <c r="O33" s="130">
        <f t="shared" si="2"/>
        <v>58.238176078145486</v>
      </c>
      <c r="P33" s="130">
        <f t="shared" si="3"/>
        <v>1.1600544460547786</v>
      </c>
      <c r="Q33" s="130">
        <f t="shared" si="4"/>
        <v>3.8972224114548681</v>
      </c>
      <c r="R33" s="130">
        <f t="shared" si="5"/>
        <v>3.3791596068590355</v>
      </c>
      <c r="S33" s="130">
        <f t="shared" si="6"/>
        <v>4.8877995818861413</v>
      </c>
      <c r="T33" s="130">
        <f t="shared" si="7"/>
        <v>6.8094531009043768</v>
      </c>
      <c r="U33" s="130">
        <f t="shared" si="8"/>
        <v>0.95352380871137088</v>
      </c>
      <c r="V33" s="130">
        <f t="shared" si="9"/>
        <v>0.24255129551927662</v>
      </c>
      <c r="W33" s="130">
        <f t="shared" si="10"/>
        <v>18.652454209785976</v>
      </c>
      <c r="X33" s="130">
        <f t="shared" si="11"/>
        <v>0.58664945700756321</v>
      </c>
      <c r="Y33" s="130">
        <f t="shared" si="12"/>
        <v>1.1929560036711004</v>
      </c>
      <c r="Z33" s="131">
        <f t="shared" si="13"/>
        <v>100</v>
      </c>
    </row>
    <row r="34" spans="2:26" s="63" customFormat="1" ht="25.2" customHeight="1">
      <c r="B34" s="64" t="s">
        <v>321</v>
      </c>
      <c r="C34" s="130">
        <f>[1]GVA_Q_CP!O34</f>
        <v>329.60382612988428</v>
      </c>
      <c r="D34" s="130">
        <f>[1]GVA_Q_CP!P34</f>
        <v>7.2625091235453914</v>
      </c>
      <c r="E34" s="130">
        <f>[1]GVA_Q_CP!Q34</f>
        <v>23.760332055410586</v>
      </c>
      <c r="F34" s="130">
        <f>[1]GVA_Q_CP!R34</f>
        <v>19.257454426648522</v>
      </c>
      <c r="G34" s="130">
        <f>[1]GVA_Q_CP!S34</f>
        <v>31.271219675585488</v>
      </c>
      <c r="H34" s="130">
        <f>[1]GVA_Q_CP!T34</f>
        <v>34.29241221955381</v>
      </c>
      <c r="I34" s="130">
        <f>[1]GVA_Q_CP!U34</f>
        <v>5.6951381914124717</v>
      </c>
      <c r="J34" s="130">
        <f>[1]GVA_Q_CP!V34</f>
        <v>1.5925524226084662</v>
      </c>
      <c r="K34" s="130">
        <f>[1]GVA_Q_CP!W34</f>
        <v>92.674347831453815</v>
      </c>
      <c r="L34" s="130">
        <f>[1]GVA_Q_CP!X34</f>
        <v>3.064084384687511</v>
      </c>
      <c r="M34" s="130">
        <f>[1]GVA_Q_CP!Y34</f>
        <v>7.3197119952690617</v>
      </c>
      <c r="N34" s="131">
        <f t="shared" si="1"/>
        <v>555.7935884560593</v>
      </c>
      <c r="O34" s="130">
        <f t="shared" si="2"/>
        <v>59.303279666376099</v>
      </c>
      <c r="P34" s="130">
        <f t="shared" si="3"/>
        <v>1.3066917780969618</v>
      </c>
      <c r="Q34" s="130">
        <f t="shared" si="4"/>
        <v>4.2750280947670669</v>
      </c>
      <c r="R34" s="130">
        <f t="shared" si="5"/>
        <v>3.4648572467602343</v>
      </c>
      <c r="S34" s="130">
        <f t="shared" si="6"/>
        <v>5.6264088548509363</v>
      </c>
      <c r="T34" s="130">
        <f t="shared" si="7"/>
        <v>6.1699906101498589</v>
      </c>
      <c r="U34" s="130">
        <f t="shared" si="8"/>
        <v>1.0246858383582678</v>
      </c>
      <c r="V34" s="130">
        <f t="shared" si="9"/>
        <v>0.28653666679250878</v>
      </c>
      <c r="W34" s="130">
        <f t="shared" si="10"/>
        <v>16.674238378476833</v>
      </c>
      <c r="X34" s="130">
        <f t="shared" si="11"/>
        <v>0.55129898011224643</v>
      </c>
      <c r="Y34" s="130">
        <f t="shared" si="12"/>
        <v>1.3169838852590063</v>
      </c>
      <c r="Z34" s="131">
        <f t="shared" si="13"/>
        <v>100</v>
      </c>
    </row>
    <row r="35" spans="2:26" s="63" customFormat="1" ht="25.2" customHeight="1">
      <c r="B35" s="64" t="s">
        <v>322</v>
      </c>
      <c r="C35" s="130">
        <f>[1]GVA_Q_CP!O35</f>
        <v>387.67732535116829</v>
      </c>
      <c r="D35" s="130">
        <f>[1]GVA_Q_CP!P35</f>
        <v>8.3863364674243002</v>
      </c>
      <c r="E35" s="130">
        <f>[1]GVA_Q_CP!Q35</f>
        <v>26.150337438683842</v>
      </c>
      <c r="F35" s="130">
        <f>[1]GVA_Q_CP!R35</f>
        <v>18.447293814235767</v>
      </c>
      <c r="G35" s="130">
        <f>[1]GVA_Q_CP!S35</f>
        <v>32.899299705349605</v>
      </c>
      <c r="H35" s="130">
        <f>[1]GVA_Q_CP!T35</f>
        <v>37.331405083887475</v>
      </c>
      <c r="I35" s="130">
        <f>[1]GVA_Q_CP!U35</f>
        <v>8.1386371594399769</v>
      </c>
      <c r="J35" s="130">
        <f>[1]GVA_Q_CP!V35</f>
        <v>1.4603578729435753</v>
      </c>
      <c r="K35" s="130">
        <f>[1]GVA_Q_CP!W35</f>
        <v>120.05270221733653</v>
      </c>
      <c r="L35" s="130">
        <f>[1]GVA_Q_CP!X35</f>
        <v>3.4557605773450168</v>
      </c>
      <c r="M35" s="130">
        <f>[1]GVA_Q_CP!Y35</f>
        <v>7.825151855662976</v>
      </c>
      <c r="N35" s="131">
        <f t="shared" si="1"/>
        <v>651.82460754347744</v>
      </c>
      <c r="O35" s="130">
        <f t="shared" si="2"/>
        <v>59.475711850186599</v>
      </c>
      <c r="P35" s="130">
        <f t="shared" si="3"/>
        <v>1.2865940270389258</v>
      </c>
      <c r="Q35" s="130">
        <f t="shared" si="4"/>
        <v>4.0118671704089639</v>
      </c>
      <c r="R35" s="130">
        <f t="shared" si="5"/>
        <v>2.8301008585358312</v>
      </c>
      <c r="S35" s="130">
        <f t="shared" si="6"/>
        <v>5.0472626109248546</v>
      </c>
      <c r="T35" s="130">
        <f t="shared" si="7"/>
        <v>5.7272162866906537</v>
      </c>
      <c r="U35" s="130">
        <f t="shared" si="8"/>
        <v>1.2485931131247021</v>
      </c>
      <c r="V35" s="130">
        <f t="shared" si="9"/>
        <v>0.22404153756133977</v>
      </c>
      <c r="W35" s="130">
        <f t="shared" si="10"/>
        <v>18.417945690908713</v>
      </c>
      <c r="X35" s="130">
        <f t="shared" si="11"/>
        <v>0.53016724704038021</v>
      </c>
      <c r="Y35" s="130">
        <f t="shared" si="12"/>
        <v>1.2004996075790264</v>
      </c>
      <c r="Z35" s="131">
        <f t="shared" si="13"/>
        <v>100</v>
      </c>
    </row>
    <row r="36" spans="2:26" s="63" customFormat="1" ht="25.2" customHeight="1">
      <c r="B36" s="64" t="s">
        <v>401</v>
      </c>
      <c r="C36" s="130">
        <f>[1]GVA_Q_CP!O36</f>
        <v>351.0156161750802</v>
      </c>
      <c r="D36" s="130">
        <f>[1]GVA_Q_CP!P36</f>
        <v>11.292824507159642</v>
      </c>
      <c r="E36" s="130">
        <f>[1]GVA_Q_CP!Q36</f>
        <v>35.729204881339513</v>
      </c>
      <c r="F36" s="130">
        <f>[1]GVA_Q_CP!R36</f>
        <v>16.215696825218874</v>
      </c>
      <c r="G36" s="130">
        <f>[1]GVA_Q_CP!S36</f>
        <v>33.072650271119826</v>
      </c>
      <c r="H36" s="130">
        <f>[1]GVA_Q_CP!T36</f>
        <v>44.435665600753936</v>
      </c>
      <c r="I36" s="130">
        <f>[1]GVA_Q_CP!U36</f>
        <v>6.191490551678978</v>
      </c>
      <c r="J36" s="130">
        <f>[1]GVA_Q_CP!V36</f>
        <v>1.5440810664716351</v>
      </c>
      <c r="K36" s="130">
        <f>[1]GVA_Q_CP!W36</f>
        <v>45.234323129348219</v>
      </c>
      <c r="L36" s="130">
        <f>[1]GVA_Q_CP!X36</f>
        <v>2.3254218788529735</v>
      </c>
      <c r="M36" s="130">
        <f>[1]GVA_Q_CP!Y36</f>
        <v>6.769031865404302</v>
      </c>
      <c r="N36" s="131">
        <f t="shared" si="1"/>
        <v>553.82600675242793</v>
      </c>
      <c r="O36" s="130">
        <f t="shared" si="2"/>
        <v>63.380125146775868</v>
      </c>
      <c r="P36" s="130">
        <f t="shared" si="3"/>
        <v>2.039056376817598</v>
      </c>
      <c r="Q36" s="130">
        <f t="shared" si="4"/>
        <v>6.4513411153895541</v>
      </c>
      <c r="R36" s="130">
        <f t="shared" si="5"/>
        <v>2.9279406578080103</v>
      </c>
      <c r="S36" s="130">
        <f t="shared" si="6"/>
        <v>5.971667972953103</v>
      </c>
      <c r="T36" s="130">
        <f t="shared" si="7"/>
        <v>8.023398153748607</v>
      </c>
      <c r="U36" s="130">
        <f t="shared" si="8"/>
        <v>1.1179486835559</v>
      </c>
      <c r="V36" s="130">
        <f t="shared" si="9"/>
        <v>0.27880255669572995</v>
      </c>
      <c r="W36" s="130">
        <f t="shared" si="10"/>
        <v>8.1676054533078162</v>
      </c>
      <c r="X36" s="130">
        <f t="shared" si="11"/>
        <v>0.41988311319812882</v>
      </c>
      <c r="Y36" s="130">
        <f t="shared" si="12"/>
        <v>1.2222307697497139</v>
      </c>
      <c r="Z36" s="131">
        <f t="shared" si="13"/>
        <v>100</v>
      </c>
    </row>
    <row r="37" spans="2:26" s="63" customFormat="1" ht="25.2" customHeight="1">
      <c r="B37" s="64" t="s">
        <v>402</v>
      </c>
      <c r="C37" s="130">
        <f>[1]GVA_Q_CP!O37</f>
        <v>349.45836911357696</v>
      </c>
      <c r="D37" s="130">
        <f>[1]GVA_Q_CP!P37</f>
        <v>13.148771431093072</v>
      </c>
      <c r="E37" s="130">
        <f>[1]GVA_Q_CP!Q37</f>
        <v>35.782932771790733</v>
      </c>
      <c r="F37" s="130">
        <f>[1]GVA_Q_CP!R37</f>
        <v>16.96605278083506</v>
      </c>
      <c r="G37" s="130">
        <f>[1]GVA_Q_CP!S37</f>
        <v>35.004786404681397</v>
      </c>
      <c r="H37" s="130">
        <f>[1]GVA_Q_CP!T37</f>
        <v>47.097772558715448</v>
      </c>
      <c r="I37" s="130">
        <f>[1]GVA_Q_CP!U37</f>
        <v>7.7831042653428577</v>
      </c>
      <c r="J37" s="130">
        <f>[1]GVA_Q_CP!V37</f>
        <v>1.9287095086916679</v>
      </c>
      <c r="K37" s="130">
        <f>[1]GVA_Q_CP!W37</f>
        <v>109.7953783355434</v>
      </c>
      <c r="L37" s="130">
        <f>[1]GVA_Q_CP!X37</f>
        <v>3.1675377865657075</v>
      </c>
      <c r="M37" s="130">
        <f>[1]GVA_Q_CP!Y37</f>
        <v>7.5122628842718635</v>
      </c>
      <c r="N37" s="131">
        <f t="shared" si="1"/>
        <v>627.64567784110818</v>
      </c>
      <c r="O37" s="130">
        <f t="shared" si="2"/>
        <v>55.677650854793939</v>
      </c>
      <c r="P37" s="130">
        <f t="shared" si="3"/>
        <v>2.0949353903496095</v>
      </c>
      <c r="Q37" s="130">
        <f t="shared" si="4"/>
        <v>5.7011358534120857</v>
      </c>
      <c r="R37" s="130">
        <f t="shared" si="5"/>
        <v>2.7031258845265413</v>
      </c>
      <c r="S37" s="130">
        <f t="shared" si="6"/>
        <v>5.5771572465990991</v>
      </c>
      <c r="T37" s="130">
        <f t="shared" si="7"/>
        <v>7.503879054933682</v>
      </c>
      <c r="U37" s="130">
        <f t="shared" si="8"/>
        <v>1.2400474567297493</v>
      </c>
      <c r="V37" s="130">
        <f t="shared" si="9"/>
        <v>0.30729272530415336</v>
      </c>
      <c r="W37" s="130">
        <f t="shared" si="10"/>
        <v>17.493210295528982</v>
      </c>
      <c r="X37" s="130">
        <f t="shared" si="11"/>
        <v>0.50466973618952993</v>
      </c>
      <c r="Y37" s="130">
        <f t="shared" si="12"/>
        <v>1.1968955016326317</v>
      </c>
      <c r="Z37" s="131">
        <f t="shared" si="13"/>
        <v>100</v>
      </c>
    </row>
    <row r="38" spans="2:26" s="63" customFormat="1" ht="25.2" customHeight="1">
      <c r="B38" s="64" t="s">
        <v>403</v>
      </c>
      <c r="C38" s="130">
        <f>[1]GVA_Q_CP!O38</f>
        <v>336.97465083094363</v>
      </c>
      <c r="D38" s="130">
        <f>[1]GVA_Q_CP!P38</f>
        <v>14.453445017327573</v>
      </c>
      <c r="E38" s="130">
        <f>[1]GVA_Q_CP!Q38</f>
        <v>34.569807276819844</v>
      </c>
      <c r="F38" s="130">
        <f>[1]GVA_Q_CP!R38</f>
        <v>17.022587398223017</v>
      </c>
      <c r="G38" s="130">
        <f>[1]GVA_Q_CP!S38</f>
        <v>36.058297734086196</v>
      </c>
      <c r="H38" s="130">
        <f>[1]GVA_Q_CP!T38</f>
        <v>47.230833659906864</v>
      </c>
      <c r="I38" s="130">
        <f>[1]GVA_Q_CP!U38</f>
        <v>6.8798421334132263</v>
      </c>
      <c r="J38" s="130">
        <f>[1]GVA_Q_CP!V38</f>
        <v>1.722469741388692</v>
      </c>
      <c r="K38" s="130">
        <f>[1]GVA_Q_CP!W38</f>
        <v>114.24004893843343</v>
      </c>
      <c r="L38" s="130">
        <f>[1]GVA_Q_CP!X38</f>
        <v>3.1004366835656869</v>
      </c>
      <c r="M38" s="130">
        <f>[1]GVA_Q_CP!Y38</f>
        <v>7.7962112132282568</v>
      </c>
      <c r="N38" s="131">
        <f t="shared" si="1"/>
        <v>620.04863062733648</v>
      </c>
      <c r="O38" s="130">
        <f t="shared" si="2"/>
        <v>54.346487385998785</v>
      </c>
      <c r="P38" s="130">
        <f t="shared" si="3"/>
        <v>2.3310179723652071</v>
      </c>
      <c r="Q38" s="130">
        <f t="shared" si="4"/>
        <v>5.5753380572494313</v>
      </c>
      <c r="R38" s="130">
        <f t="shared" si="5"/>
        <v>2.7453632759418163</v>
      </c>
      <c r="S38" s="130">
        <f t="shared" si="6"/>
        <v>5.8153983337732846</v>
      </c>
      <c r="T38" s="130">
        <f t="shared" si="7"/>
        <v>7.617278924093565</v>
      </c>
      <c r="U38" s="130">
        <f t="shared" si="8"/>
        <v>1.1095649266175334</v>
      </c>
      <c r="V38" s="130">
        <f t="shared" si="9"/>
        <v>0.27779591088621175</v>
      </c>
      <c r="W38" s="130">
        <f t="shared" si="10"/>
        <v>18.42436920195286</v>
      </c>
      <c r="X38" s="130">
        <f t="shared" si="11"/>
        <v>0.50003121213715263</v>
      </c>
      <c r="Y38" s="130">
        <f t="shared" si="12"/>
        <v>1.2573547989841396</v>
      </c>
      <c r="Z38" s="131">
        <f t="shared" si="13"/>
        <v>100</v>
      </c>
    </row>
    <row r="39" spans="2:26" s="63" customFormat="1" ht="25.2" customHeight="1">
      <c r="B39" s="64" t="s">
        <v>404</v>
      </c>
      <c r="C39" s="130">
        <f>[1]GVA_Q_CP!O39</f>
        <v>364.64673968750122</v>
      </c>
      <c r="D39" s="130">
        <f>[1]GVA_Q_CP!P39</f>
        <v>15.229342805980421</v>
      </c>
      <c r="E39" s="130">
        <f>[1]GVA_Q_CP!Q39</f>
        <v>38.410230150869737</v>
      </c>
      <c r="F39" s="130">
        <f>[1]GVA_Q_CP!R39</f>
        <v>17.819863363404576</v>
      </c>
      <c r="G39" s="130">
        <f>[1]GVA_Q_CP!S39</f>
        <v>39.292038046815961</v>
      </c>
      <c r="H39" s="130">
        <f>[1]GVA_Q_CP!T39</f>
        <v>48.65560026811302</v>
      </c>
      <c r="I39" s="130">
        <f>[1]GVA_Q_CP!U39</f>
        <v>6.7250261822997217</v>
      </c>
      <c r="J39" s="130">
        <f>[1]GVA_Q_CP!V39</f>
        <v>1.9224134096802419</v>
      </c>
      <c r="K39" s="130">
        <f>[1]GVA_Q_CP!W39</f>
        <v>151.45626213327171</v>
      </c>
      <c r="L39" s="130">
        <f>[1]GVA_Q_CP!X39</f>
        <v>6.0737378828337061</v>
      </c>
      <c r="M39" s="130">
        <f>[1]GVA_Q_CP!Y39</f>
        <v>8.6385654341300722</v>
      </c>
      <c r="N39" s="131">
        <f t="shared" si="1"/>
        <v>698.86981936490042</v>
      </c>
      <c r="O39" s="130">
        <f t="shared" si="2"/>
        <v>52.176632841131244</v>
      </c>
      <c r="P39" s="130">
        <f t="shared" si="3"/>
        <v>2.1791387156795698</v>
      </c>
      <c r="Q39" s="130">
        <f t="shared" si="4"/>
        <v>5.496049348042404</v>
      </c>
      <c r="R39" s="130">
        <f t="shared" si="5"/>
        <v>2.5498115485368102</v>
      </c>
      <c r="S39" s="130">
        <f t="shared" si="6"/>
        <v>5.6222256217220385</v>
      </c>
      <c r="T39" s="130">
        <f t="shared" si="7"/>
        <v>6.96204055747162</v>
      </c>
      <c r="U39" s="130">
        <f t="shared" si="8"/>
        <v>0.96227165574428508</v>
      </c>
      <c r="V39" s="130">
        <f t="shared" si="9"/>
        <v>0.2750746070888051</v>
      </c>
      <c r="W39" s="130">
        <f t="shared" si="10"/>
        <v>21.671598620599745</v>
      </c>
      <c r="X39" s="130">
        <f t="shared" si="11"/>
        <v>0.86908000811270258</v>
      </c>
      <c r="Y39" s="130">
        <f t="shared" si="12"/>
        <v>1.2360764758707692</v>
      </c>
      <c r="Z39" s="131">
        <f t="shared" si="13"/>
        <v>100</v>
      </c>
    </row>
    <row r="40" spans="2:26" ht="25.2" customHeight="1">
      <c r="B40" s="64" t="s">
        <v>383</v>
      </c>
      <c r="C40" s="130">
        <f>[1]GVA_Q_CP!O40</f>
        <v>327.84664039513518</v>
      </c>
      <c r="D40" s="130">
        <f>[1]GVA_Q_CP!P40</f>
        <v>15.297480396075585</v>
      </c>
      <c r="E40" s="130">
        <f>[1]GVA_Q_CP!Q40</f>
        <v>36.735974905723872</v>
      </c>
      <c r="F40" s="130">
        <f>[1]GVA_Q_CP!R40</f>
        <v>19.420441320951291</v>
      </c>
      <c r="G40" s="130">
        <f>[1]GVA_Q_CP!S40</f>
        <v>37.549798037611446</v>
      </c>
      <c r="H40" s="130">
        <f>[1]GVA_Q_CP!T40</f>
        <v>51.457698426925361</v>
      </c>
      <c r="I40" s="130">
        <f>[1]GVA_Q_CP!U40</f>
        <v>6.6889397606309586</v>
      </c>
      <c r="J40" s="130">
        <f>[1]GVA_Q_CP!V40</f>
        <v>1.8603766593795841</v>
      </c>
      <c r="K40" s="130">
        <f>[1]GVA_Q_CP!W40</f>
        <v>79.256408060401341</v>
      </c>
      <c r="L40" s="130">
        <f>[1]GVA_Q_CP!X40</f>
        <v>4.6538538619898739</v>
      </c>
      <c r="M40" s="130">
        <f>[1]GVA_Q_CP!Y40</f>
        <v>8.7328409839756151</v>
      </c>
      <c r="N40" s="131">
        <f t="shared" ref="N40:N41" si="14">SUM(C40:M40)</f>
        <v>589.50045280880011</v>
      </c>
      <c r="O40" s="130">
        <f t="shared" si="2"/>
        <v>55.614315278816193</v>
      </c>
      <c r="P40" s="130">
        <f t="shared" si="3"/>
        <v>2.5949904403274826</v>
      </c>
      <c r="Q40" s="130">
        <f t="shared" si="4"/>
        <v>6.2317127545343718</v>
      </c>
      <c r="R40" s="130">
        <f t="shared" si="5"/>
        <v>3.2943895510882939</v>
      </c>
      <c r="S40" s="130">
        <f t="shared" si="6"/>
        <v>6.3697657667093317</v>
      </c>
      <c r="T40" s="130">
        <f t="shared" si="7"/>
        <v>8.729034588819097</v>
      </c>
      <c r="U40" s="130">
        <f t="shared" si="8"/>
        <v>1.1346793253101137</v>
      </c>
      <c r="V40" s="130">
        <f t="shared" si="9"/>
        <v>0.31558528081113835</v>
      </c>
      <c r="W40" s="130">
        <f t="shared" si="10"/>
        <v>13.44467297400152</v>
      </c>
      <c r="X40" s="130">
        <f t="shared" si="11"/>
        <v>0.78945721581986894</v>
      </c>
      <c r="Y40" s="130">
        <f t="shared" si="12"/>
        <v>1.4813968237625839</v>
      </c>
      <c r="Z40" s="131">
        <f t="shared" si="13"/>
        <v>100</v>
      </c>
    </row>
    <row r="41" spans="2:26" ht="25.2" customHeight="1">
      <c r="B41" s="64" t="s">
        <v>384</v>
      </c>
      <c r="C41" s="130">
        <f>[1]GVA_Q_CP!O41</f>
        <v>362.25209674800305</v>
      </c>
      <c r="D41" s="130">
        <f>[1]GVA_Q_CP!P41</f>
        <v>15.718228454351436</v>
      </c>
      <c r="E41" s="130">
        <f>[1]GVA_Q_CP!Q41</f>
        <v>37.116714711171561</v>
      </c>
      <c r="F41" s="130">
        <f>[1]GVA_Q_CP!R41</f>
        <v>19.042699848207967</v>
      </c>
      <c r="G41" s="130">
        <f>[1]GVA_Q_CP!S41</f>
        <v>37.676562360948303</v>
      </c>
      <c r="H41" s="130">
        <f>[1]GVA_Q_CP!T41</f>
        <v>48.480753346595456</v>
      </c>
      <c r="I41" s="130">
        <f>[1]GVA_Q_CP!U41</f>
        <v>7.3939169088758918</v>
      </c>
      <c r="J41" s="130">
        <f>[1]GVA_Q_CP!V41</f>
        <v>2.0223510857108091</v>
      </c>
      <c r="K41" s="130">
        <f>[1]GVA_Q_CP!W41</f>
        <v>118.3889387444293</v>
      </c>
      <c r="L41" s="130">
        <f>[1]GVA_Q_CP!X41</f>
        <v>5.1182309881030381</v>
      </c>
      <c r="M41" s="130">
        <f>[1]GVA_Q_CP!Y41</f>
        <v>8.0359494176314819</v>
      </c>
      <c r="N41" s="131">
        <f t="shared" si="14"/>
        <v>661.24644261402841</v>
      </c>
      <c r="O41" s="130">
        <f t="shared" si="2"/>
        <v>54.783220506405158</v>
      </c>
      <c r="P41" s="130">
        <f t="shared" si="3"/>
        <v>2.3770605694624836</v>
      </c>
      <c r="Q41" s="130">
        <f t="shared" si="4"/>
        <v>5.6131439534770706</v>
      </c>
      <c r="R41" s="130">
        <f t="shared" si="5"/>
        <v>2.8798188725112355</v>
      </c>
      <c r="S41" s="130">
        <f t="shared" si="6"/>
        <v>5.6978094599656286</v>
      </c>
      <c r="T41" s="130">
        <f t="shared" si="7"/>
        <v>7.3317223688859707</v>
      </c>
      <c r="U41" s="130">
        <f t="shared" si="8"/>
        <v>1.1181787049993619</v>
      </c>
      <c r="V41" s="130">
        <f t="shared" si="9"/>
        <v>0.30583923865300272</v>
      </c>
      <c r="W41" s="130">
        <f t="shared" si="10"/>
        <v>17.903905581165187</v>
      </c>
      <c r="X41" s="130">
        <f t="shared" si="11"/>
        <v>0.77402775398983359</v>
      </c>
      <c r="Y41" s="130">
        <f t="shared" si="12"/>
        <v>1.2152729904850452</v>
      </c>
      <c r="Z41" s="131">
        <f t="shared" si="13"/>
        <v>100</v>
      </c>
    </row>
    <row r="42" spans="2:26" ht="24.6" customHeight="1">
      <c r="B42" s="64" t="s">
        <v>400</v>
      </c>
      <c r="C42" s="130">
        <f>[1]GVA_Q_CP!O42</f>
        <v>317.47976461239273</v>
      </c>
      <c r="D42" s="130">
        <f>[1]GVA_Q_CP!P42</f>
        <v>15.273582689762636</v>
      </c>
      <c r="E42" s="130">
        <f>[1]GVA_Q_CP!Q42</f>
        <v>35.02372736342523</v>
      </c>
      <c r="F42" s="130">
        <f>[1]GVA_Q_CP!R42</f>
        <v>18.674886920279469</v>
      </c>
      <c r="G42" s="130">
        <f>[1]GVA_Q_CP!S42</f>
        <v>38.903380293814536</v>
      </c>
      <c r="H42" s="130">
        <f>[1]GVA_Q_CP!T42</f>
        <v>45.241526272345915</v>
      </c>
      <c r="I42" s="130">
        <f>[1]GVA_Q_CP!U42</f>
        <v>8.9286783390362015</v>
      </c>
      <c r="J42" s="130">
        <f>[1]GVA_Q_CP!V42</f>
        <v>2.3561263006698807</v>
      </c>
      <c r="K42" s="130">
        <f>[1]GVA_Q_CP!W42</f>
        <v>43.230451268635306</v>
      </c>
      <c r="L42" s="130">
        <f>[1]GVA_Q_CP!X42</f>
        <v>5.8652550815667848</v>
      </c>
      <c r="M42" s="130">
        <f>[1]GVA_Q_CP!Y42</f>
        <v>8.0359494176314854</v>
      </c>
      <c r="N42" s="131">
        <f t="shared" ref="N42" si="15">SUM(C42:M42)</f>
        <v>539.01332855956025</v>
      </c>
      <c r="O42" s="130">
        <f t="shared" ref="O42" si="16">C42/$N42*100</f>
        <v>58.900169585938478</v>
      </c>
      <c r="P42" s="130">
        <f t="shared" ref="P42" si="17">D42/$N42*100</f>
        <v>2.8336187401115307</v>
      </c>
      <c r="Q42" s="130">
        <f t="shared" ref="Q42" si="18">E42/$N42*100</f>
        <v>6.4977479234180304</v>
      </c>
      <c r="R42" s="130">
        <f t="shared" ref="R42" si="19">F42/$N42*100</f>
        <v>3.4646428818718751</v>
      </c>
      <c r="S42" s="130">
        <f t="shared" ref="S42" si="20">G42/$N42*100</f>
        <v>7.2175173103378576</v>
      </c>
      <c r="T42" s="130">
        <f t="shared" ref="T42" si="21">H42/$N42*100</f>
        <v>8.3933965776408055</v>
      </c>
      <c r="U42" s="130">
        <f t="shared" ref="U42" si="22">I42/$N42*100</f>
        <v>1.6564856314215604</v>
      </c>
      <c r="V42" s="130">
        <f t="shared" ref="V42" si="23">J42/$N42*100</f>
        <v>0.4371183745986964</v>
      </c>
      <c r="W42" s="130">
        <f t="shared" ref="W42" si="24">K42/$N42*100</f>
        <v>8.0202935582618728</v>
      </c>
      <c r="X42" s="130">
        <f t="shared" ref="X42" si="25">L42/$N42*100</f>
        <v>1.0881465764939209</v>
      </c>
      <c r="Y42" s="130">
        <f t="shared" ref="Y42" si="26">M42/$N42*100</f>
        <v>1.4908628399053629</v>
      </c>
      <c r="Z42" s="131">
        <f t="shared" ref="Z42" si="27">N42/$N42*100</f>
        <v>100</v>
      </c>
    </row>
  </sheetData>
  <mergeCells count="3">
    <mergeCell ref="C2:N2"/>
    <mergeCell ref="B2:B3"/>
    <mergeCell ref="O2:Z2"/>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T42"/>
  <sheetViews>
    <sheetView showGridLines="0" zoomScaleNormal="95" workbookViewId="0">
      <pane xSplit="2" ySplit="3" topLeftCell="C35" activePane="bottomRight" state="frozen"/>
      <selection activeCell="C40" sqref="C40"/>
      <selection pane="topRight" activeCell="C40" sqref="C40"/>
      <selection pane="bottomLeft" activeCell="C40" sqref="C40"/>
      <selection pane="bottomRight" activeCell="A4" sqref="A4:XFD42"/>
    </sheetView>
  </sheetViews>
  <sheetFormatPr defaultColWidth="10.77734375" defaultRowHeight="14.4"/>
  <cols>
    <col min="1" max="1" width="2.44140625" customWidth="1"/>
    <col min="2" max="2" width="10" customWidth="1"/>
    <col min="7" max="7" width="9.44140625" customWidth="1"/>
    <col min="9" max="9" width="8.33203125" customWidth="1"/>
    <col min="10" max="10" width="6.44140625" customWidth="1"/>
    <col min="11" max="11" width="6.77734375" customWidth="1"/>
    <col min="12" max="13" width="7.21875" customWidth="1"/>
    <col min="14" max="14" width="6.44140625" customWidth="1"/>
  </cols>
  <sheetData>
    <row r="1" spans="2:20" ht="27.75" customHeight="1">
      <c r="B1" s="371" t="s">
        <v>290</v>
      </c>
      <c r="C1" s="388"/>
      <c r="D1" s="388"/>
      <c r="E1" s="388"/>
      <c r="F1" s="388"/>
      <c r="G1" s="388"/>
      <c r="H1" s="388"/>
      <c r="I1" s="388"/>
      <c r="J1" s="388"/>
      <c r="K1" s="388"/>
      <c r="L1" s="388"/>
      <c r="M1" s="388"/>
      <c r="N1" s="367"/>
    </row>
    <row r="2" spans="2:20" ht="15" customHeight="1">
      <c r="B2" s="489" t="s">
        <v>323</v>
      </c>
      <c r="C2" s="498" t="s">
        <v>394</v>
      </c>
      <c r="D2" s="499"/>
      <c r="E2" s="499"/>
      <c r="F2" s="499"/>
      <c r="G2" s="7"/>
      <c r="H2" s="125"/>
      <c r="I2" s="500" t="s">
        <v>216</v>
      </c>
      <c r="J2" s="501"/>
      <c r="K2" s="501"/>
      <c r="L2" s="501"/>
      <c r="M2" s="501"/>
      <c r="N2" s="502"/>
      <c r="O2" s="500" t="s">
        <v>353</v>
      </c>
      <c r="P2" s="501"/>
      <c r="Q2" s="501"/>
      <c r="R2" s="501"/>
      <c r="S2" s="501"/>
      <c r="T2" s="502"/>
    </row>
    <row r="3" spans="2:20" s="80" customFormat="1" ht="97.5" customHeight="1">
      <c r="B3" s="490"/>
      <c r="C3" s="427" t="s">
        <v>125</v>
      </c>
      <c r="D3" s="428" t="s">
        <v>117</v>
      </c>
      <c r="E3" s="435" t="s">
        <v>118</v>
      </c>
      <c r="F3" s="77" t="s">
        <v>349</v>
      </c>
      <c r="G3" s="78" t="s">
        <v>348</v>
      </c>
      <c r="H3" s="126" t="s">
        <v>347</v>
      </c>
      <c r="I3" s="427" t="s">
        <v>125</v>
      </c>
      <c r="J3" s="428" t="s">
        <v>117</v>
      </c>
      <c r="K3" s="435" t="s">
        <v>118</v>
      </c>
      <c r="L3" s="420" t="s">
        <v>352</v>
      </c>
      <c r="M3" s="78" t="s">
        <v>348</v>
      </c>
      <c r="N3" s="127" t="s">
        <v>347</v>
      </c>
      <c r="O3" s="427" t="s">
        <v>125</v>
      </c>
      <c r="P3" s="428" t="s">
        <v>117</v>
      </c>
      <c r="Q3" s="435" t="s">
        <v>118</v>
      </c>
      <c r="R3" s="420" t="s">
        <v>352</v>
      </c>
      <c r="S3" s="78" t="s">
        <v>348</v>
      </c>
      <c r="T3" s="127" t="s">
        <v>226</v>
      </c>
    </row>
    <row r="4" spans="2:20" s="525" customFormat="1" ht="22.2" customHeight="1">
      <c r="B4" s="523" t="s">
        <v>291</v>
      </c>
      <c r="C4" s="430">
        <v>94.394722284759226</v>
      </c>
      <c r="D4" s="527">
        <v>89.3252103794334</v>
      </c>
      <c r="E4" s="430">
        <v>516.69643591288934</v>
      </c>
      <c r="F4" s="535">
        <v>700.41636857708204</v>
      </c>
      <c r="G4" s="535">
        <v>53.120203813362487</v>
      </c>
      <c r="H4" s="535">
        <v>753.53657239044458</v>
      </c>
      <c r="I4" s="430"/>
      <c r="J4" s="527"/>
      <c r="K4" s="430"/>
      <c r="L4" s="128"/>
      <c r="M4" s="128"/>
      <c r="N4" s="129"/>
      <c r="O4" s="430"/>
      <c r="P4" s="527"/>
      <c r="Q4" s="430"/>
      <c r="R4" s="128"/>
      <c r="S4" s="128"/>
      <c r="T4" s="129"/>
    </row>
    <row r="5" spans="2:20" s="525" customFormat="1" ht="22.2" customHeight="1">
      <c r="B5" s="523" t="s">
        <v>292</v>
      </c>
      <c r="C5" s="103">
        <v>216.20899421058641</v>
      </c>
      <c r="D5" s="103">
        <v>93.899070559479384</v>
      </c>
      <c r="E5" s="533">
        <v>524.78755549937898</v>
      </c>
      <c r="F5" s="535">
        <v>834.89562026944463</v>
      </c>
      <c r="G5" s="535">
        <v>52.486882044831916</v>
      </c>
      <c r="H5" s="535">
        <v>887.38250231427651</v>
      </c>
      <c r="I5" s="103"/>
      <c r="J5" s="103"/>
      <c r="K5" s="533"/>
      <c r="L5" s="128"/>
      <c r="M5" s="128"/>
      <c r="N5" s="129"/>
      <c r="O5" s="103"/>
      <c r="P5" s="103"/>
      <c r="Q5" s="533"/>
      <c r="R5" s="128"/>
      <c r="S5" s="128"/>
      <c r="T5" s="129"/>
    </row>
    <row r="6" spans="2:20" s="525" customFormat="1" ht="22.2" customHeight="1">
      <c r="B6" s="523" t="s">
        <v>293</v>
      </c>
      <c r="C6" s="103">
        <v>165.47515549562453</v>
      </c>
      <c r="D6" s="103">
        <v>89.012700051582186</v>
      </c>
      <c r="E6" s="533">
        <v>468.47909054030981</v>
      </c>
      <c r="F6" s="535">
        <v>722.96694608751682</v>
      </c>
      <c r="G6" s="535">
        <v>51.224501441769391</v>
      </c>
      <c r="H6" s="535">
        <v>774.19144752928617</v>
      </c>
      <c r="I6" s="103"/>
      <c r="J6" s="103"/>
      <c r="K6" s="533"/>
      <c r="L6" s="128"/>
      <c r="M6" s="128"/>
      <c r="N6" s="129"/>
      <c r="O6" s="103"/>
      <c r="P6" s="103"/>
      <c r="Q6" s="533"/>
      <c r="R6" s="128"/>
      <c r="S6" s="128"/>
      <c r="T6" s="129"/>
    </row>
    <row r="7" spans="2:20" s="525" customFormat="1" ht="22.2" customHeight="1">
      <c r="B7" s="523" t="s">
        <v>294</v>
      </c>
      <c r="C7" s="103">
        <v>169.9233488597566</v>
      </c>
      <c r="D7" s="103">
        <v>76.876827647659653</v>
      </c>
      <c r="E7" s="533">
        <v>499.37999263957101</v>
      </c>
      <c r="F7" s="535">
        <v>746.18016914698717</v>
      </c>
      <c r="G7" s="535">
        <v>49.945904286385662</v>
      </c>
      <c r="H7" s="535">
        <v>796.12607343337288</v>
      </c>
      <c r="I7" s="103"/>
      <c r="J7" s="103"/>
      <c r="K7" s="533"/>
      <c r="L7" s="128"/>
      <c r="M7" s="128"/>
      <c r="N7" s="129"/>
      <c r="O7" s="103"/>
      <c r="P7" s="103"/>
      <c r="Q7" s="533"/>
      <c r="R7" s="128"/>
      <c r="S7" s="128"/>
      <c r="T7" s="129"/>
    </row>
    <row r="8" spans="2:20" s="525" customFormat="1" ht="22.2" customHeight="1">
      <c r="B8" s="523" t="s">
        <v>295</v>
      </c>
      <c r="C8" s="103">
        <v>100.90254439874732</v>
      </c>
      <c r="D8" s="103">
        <v>103.5289865106098</v>
      </c>
      <c r="E8" s="533">
        <v>543.13246931120591</v>
      </c>
      <c r="F8" s="535">
        <v>747.564000220563</v>
      </c>
      <c r="G8" s="535">
        <v>50.293399735899065</v>
      </c>
      <c r="H8" s="535">
        <v>797.85739995646202</v>
      </c>
      <c r="I8" s="536">
        <v>6.8942648025978031</v>
      </c>
      <c r="J8" s="536">
        <v>15.901195273811226</v>
      </c>
      <c r="K8" s="537">
        <v>5.1163568317652306</v>
      </c>
      <c r="L8" s="443">
        <v>6.7313720464961193</v>
      </c>
      <c r="M8" s="443">
        <v>-5.3215234026499161</v>
      </c>
      <c r="N8" s="444">
        <v>5.8817088897780394</v>
      </c>
      <c r="O8" s="103">
        <v>0.86363719458809141</v>
      </c>
      <c r="P8" s="103">
        <v>1.8849484751772232</v>
      </c>
      <c r="Q8" s="533">
        <v>3.50826149213349</v>
      </c>
      <c r="R8" s="128">
        <v>6.2568471618987918</v>
      </c>
      <c r="S8" s="128">
        <v>-0.37513827212074774</v>
      </c>
      <c r="T8" s="129">
        <v>5.8817088897780305</v>
      </c>
    </row>
    <row r="9" spans="2:20" s="525" customFormat="1" ht="22.2" customHeight="1">
      <c r="B9" s="523" t="s">
        <v>296</v>
      </c>
      <c r="C9" s="103">
        <v>233.45658080637975</v>
      </c>
      <c r="D9" s="103">
        <v>111.826508818592</v>
      </c>
      <c r="E9" s="533">
        <v>549.82859671462859</v>
      </c>
      <c r="F9" s="535">
        <v>895.11168633960051</v>
      </c>
      <c r="G9" s="535">
        <v>50.426125176912812</v>
      </c>
      <c r="H9" s="535">
        <v>945.53781151651333</v>
      </c>
      <c r="I9" s="536">
        <v>7.9772752557158952</v>
      </c>
      <c r="J9" s="536">
        <v>19.092242502822927</v>
      </c>
      <c r="K9" s="537">
        <v>4.7716530151750618</v>
      </c>
      <c r="L9" s="443">
        <v>7.2124065102560309</v>
      </c>
      <c r="M9" s="443">
        <v>-3.9262322081904131</v>
      </c>
      <c r="N9" s="444">
        <v>6.5535785358139123</v>
      </c>
      <c r="O9" s="103">
        <v>1.9436473618548893</v>
      </c>
      <c r="P9" s="103">
        <v>2.0202605091218508</v>
      </c>
      <c r="Q9" s="533">
        <v>2.8218993669520249</v>
      </c>
      <c r="R9" s="128">
        <v>6.7858072379287995</v>
      </c>
      <c r="S9" s="128">
        <v>-0.23222870211489283</v>
      </c>
      <c r="T9" s="129">
        <v>6.5535785358139131</v>
      </c>
    </row>
    <row r="10" spans="2:20" s="525" customFormat="1" ht="22.2" customHeight="1">
      <c r="B10" s="523" t="s">
        <v>297</v>
      </c>
      <c r="C10" s="103">
        <v>186.54873146669516</v>
      </c>
      <c r="D10" s="103">
        <v>95.357667122226346</v>
      </c>
      <c r="E10" s="533">
        <v>504.35848496098657</v>
      </c>
      <c r="F10" s="535">
        <v>786.26488354990829</v>
      </c>
      <c r="G10" s="535">
        <v>48.407554750253539</v>
      </c>
      <c r="H10" s="535">
        <v>834.67243830016184</v>
      </c>
      <c r="I10" s="536">
        <v>12.735190311773323</v>
      </c>
      <c r="J10" s="536">
        <v>7.1281593154317306</v>
      </c>
      <c r="K10" s="537">
        <v>7.6586970785176476</v>
      </c>
      <c r="L10" s="443">
        <v>8.7553017195241267</v>
      </c>
      <c r="M10" s="443">
        <v>-5.4992173905647093</v>
      </c>
      <c r="N10" s="444">
        <v>7.8121491736819877</v>
      </c>
      <c r="O10" s="103">
        <v>2.722010949400659</v>
      </c>
      <c r="P10" s="103">
        <v>0.81956047059072445</v>
      </c>
      <c r="Q10" s="533">
        <v>4.634434355375582</v>
      </c>
      <c r="R10" s="128">
        <v>8.1760057753669546</v>
      </c>
      <c r="S10" s="128">
        <v>-0.36385660168498474</v>
      </c>
      <c r="T10" s="129">
        <v>7.8121491736819788</v>
      </c>
    </row>
    <row r="11" spans="2:20" s="525" customFormat="1" ht="22.2" customHeight="1">
      <c r="B11" s="523" t="s">
        <v>298</v>
      </c>
      <c r="C11" s="103">
        <v>198.46133392827693</v>
      </c>
      <c r="D11" s="103">
        <v>81.852409988622711</v>
      </c>
      <c r="E11" s="533">
        <v>494.15750712614465</v>
      </c>
      <c r="F11" s="535">
        <v>774.47125104304439</v>
      </c>
      <c r="G11" s="535">
        <v>47.506358351485908</v>
      </c>
      <c r="H11" s="535">
        <v>821.9776093945303</v>
      </c>
      <c r="I11" s="536">
        <v>16.794622551885837</v>
      </c>
      <c r="J11" s="536">
        <v>6.4721483614894453</v>
      </c>
      <c r="K11" s="537">
        <v>-1.0457939025193781</v>
      </c>
      <c r="L11" s="443">
        <v>3.7914545395113919</v>
      </c>
      <c r="M11" s="443">
        <v>-4.8843763462797796</v>
      </c>
      <c r="N11" s="444">
        <v>3.2471660989157272</v>
      </c>
      <c r="O11" s="103">
        <v>3.5846062603435946</v>
      </c>
      <c r="P11" s="103">
        <v>0.62497417268415345</v>
      </c>
      <c r="Q11" s="533">
        <v>-0.65598724720870838</v>
      </c>
      <c r="R11" s="128">
        <v>3.5535931858190644</v>
      </c>
      <c r="S11" s="128">
        <v>-0.30642708690333054</v>
      </c>
      <c r="T11" s="129">
        <v>3.2471660989157289</v>
      </c>
    </row>
    <row r="12" spans="2:20" s="525" customFormat="1" ht="22.2" customHeight="1">
      <c r="B12" s="523" t="s">
        <v>299</v>
      </c>
      <c r="C12" s="103">
        <v>112.73370858476922</v>
      </c>
      <c r="D12" s="103">
        <v>134.64624975580978</v>
      </c>
      <c r="E12" s="533">
        <v>511.44287202599077</v>
      </c>
      <c r="F12" s="535">
        <v>758.82283036656963</v>
      </c>
      <c r="G12" s="535">
        <v>52.853172945327167</v>
      </c>
      <c r="H12" s="535">
        <v>811.67600331189681</v>
      </c>
      <c r="I12" s="536">
        <v>11.725337806415894</v>
      </c>
      <c r="J12" s="536">
        <v>30.056570912158065</v>
      </c>
      <c r="K12" s="537">
        <v>-5.8345982013197499</v>
      </c>
      <c r="L12" s="443">
        <v>1.5060690646800481</v>
      </c>
      <c r="M12" s="443">
        <v>5.0896802023128203</v>
      </c>
      <c r="N12" s="444">
        <v>1.7319640522465392</v>
      </c>
      <c r="O12" s="103">
        <v>1.4828670119080809</v>
      </c>
      <c r="P12" s="103">
        <v>3.9001033576799573</v>
      </c>
      <c r="Q12" s="533">
        <v>-3.9718372339398496</v>
      </c>
      <c r="R12" s="128">
        <v>1.4111331356481758</v>
      </c>
      <c r="S12" s="128">
        <v>0.32083091659835261</v>
      </c>
      <c r="T12" s="129">
        <v>1.7319640522465356</v>
      </c>
    </row>
    <row r="13" spans="2:20" s="525" customFormat="1" ht="22.2" customHeight="1">
      <c r="B13" s="523" t="s">
        <v>300</v>
      </c>
      <c r="C13" s="103">
        <v>253.87442072416897</v>
      </c>
      <c r="D13" s="103">
        <v>138.42750673756862</v>
      </c>
      <c r="E13" s="533">
        <v>567.40451223392927</v>
      </c>
      <c r="F13" s="535">
        <v>959.70643969566675</v>
      </c>
      <c r="G13" s="535">
        <v>52.529092217517032</v>
      </c>
      <c r="H13" s="535">
        <v>1012.2355319131838</v>
      </c>
      <c r="I13" s="536">
        <v>8.7458832161698723</v>
      </c>
      <c r="J13" s="536">
        <v>23.787738882315892</v>
      </c>
      <c r="K13" s="537">
        <v>3.1966172047655164</v>
      </c>
      <c r="L13" s="443">
        <v>7.2163903501489131</v>
      </c>
      <c r="M13" s="443">
        <v>4.170391901472243</v>
      </c>
      <c r="N13" s="444">
        <v>7.0539453403451375</v>
      </c>
      <c r="O13" s="103">
        <v>2.1593890449544055</v>
      </c>
      <c r="P13" s="103">
        <v>2.8133193189082788</v>
      </c>
      <c r="Q13" s="533">
        <v>1.8588273578516459</v>
      </c>
      <c r="R13" s="128">
        <v>6.8315357217143005</v>
      </c>
      <c r="S13" s="128">
        <v>0.22240961863083492</v>
      </c>
      <c r="T13" s="129">
        <v>7.0539453403451331</v>
      </c>
    </row>
    <row r="14" spans="2:20" s="525" customFormat="1" ht="22.2" customHeight="1">
      <c r="B14" s="523" t="s">
        <v>301</v>
      </c>
      <c r="C14" s="103">
        <v>191.26339469038223</v>
      </c>
      <c r="D14" s="103">
        <v>98.702461456568997</v>
      </c>
      <c r="E14" s="533">
        <v>503.25145617894464</v>
      </c>
      <c r="F14" s="535">
        <v>793.21731232589605</v>
      </c>
      <c r="G14" s="535">
        <v>47.286936765252769</v>
      </c>
      <c r="H14" s="535">
        <v>840.50424909114884</v>
      </c>
      <c r="I14" s="536">
        <v>2.5273091843719016</v>
      </c>
      <c r="J14" s="536">
        <v>3.5076302045596464</v>
      </c>
      <c r="K14" s="537">
        <v>-0.21949244734676654</v>
      </c>
      <c r="L14" s="443">
        <v>0.8842349342371989</v>
      </c>
      <c r="M14" s="443">
        <v>-2.3149650726675048</v>
      </c>
      <c r="N14" s="444">
        <v>0.69869454451661284</v>
      </c>
      <c r="O14" s="103">
        <v>0.56485191164196547</v>
      </c>
      <c r="P14" s="103">
        <v>0.40073137447241419</v>
      </c>
      <c r="Q14" s="533">
        <v>-0.13263032672990108</v>
      </c>
      <c r="R14" s="128">
        <v>0.83295295938447511</v>
      </c>
      <c r="S14" s="128">
        <v>-0.13425841486786669</v>
      </c>
      <c r="T14" s="129">
        <v>0.69869454451660928</v>
      </c>
    </row>
    <row r="15" spans="2:20" s="525" customFormat="1" ht="22.2" customHeight="1">
      <c r="B15" s="523" t="s">
        <v>302</v>
      </c>
      <c r="C15" s="103">
        <v>201.48564293600097</v>
      </c>
      <c r="D15" s="103">
        <v>126.56259993399433</v>
      </c>
      <c r="E15" s="533">
        <v>514.43002600255306</v>
      </c>
      <c r="F15" s="535">
        <v>842.47826887254826</v>
      </c>
      <c r="G15" s="535">
        <v>50.800649694999279</v>
      </c>
      <c r="H15" s="535">
        <v>893.27891856754752</v>
      </c>
      <c r="I15" s="536">
        <v>1.5238782022986044</v>
      </c>
      <c r="J15" s="536">
        <v>54.622936516574441</v>
      </c>
      <c r="K15" s="537">
        <v>4.1024407368222882</v>
      </c>
      <c r="L15" s="443">
        <v>8.7810900324464285</v>
      </c>
      <c r="M15" s="443">
        <v>6.9344219549304427</v>
      </c>
      <c r="N15" s="444">
        <v>8.6743614860188103</v>
      </c>
      <c r="O15" s="103">
        <v>0.36793082599314986</v>
      </c>
      <c r="P15" s="103">
        <v>5.4393440203687788</v>
      </c>
      <c r="Q15" s="533">
        <v>2.4663103525826178</v>
      </c>
      <c r="R15" s="128">
        <v>8.2735851989445202</v>
      </c>
      <c r="S15" s="128">
        <v>0.40077628707428553</v>
      </c>
      <c r="T15" s="129">
        <v>8.674361486018805</v>
      </c>
    </row>
    <row r="16" spans="2:20" s="525" customFormat="1" ht="22.2" customHeight="1">
      <c r="B16" s="523" t="s">
        <v>303</v>
      </c>
      <c r="C16" s="103">
        <v>124.07534550833644</v>
      </c>
      <c r="D16" s="103">
        <v>132.08953615422342</v>
      </c>
      <c r="E16" s="533">
        <v>530.28311867074251</v>
      </c>
      <c r="F16" s="535">
        <v>786.4480003333025</v>
      </c>
      <c r="G16" s="535">
        <v>47.806525699824746</v>
      </c>
      <c r="H16" s="535">
        <v>834.25452603312726</v>
      </c>
      <c r="I16" s="536">
        <v>10.060555148896725</v>
      </c>
      <c r="J16" s="536">
        <v>-1.8988375882901494</v>
      </c>
      <c r="K16" s="537">
        <v>3.6837441042279835</v>
      </c>
      <c r="L16" s="443">
        <v>3.640529628422982</v>
      </c>
      <c r="M16" s="443">
        <v>-9.5484281534484552</v>
      </c>
      <c r="N16" s="444">
        <v>2.7817161809765167</v>
      </c>
      <c r="O16" s="103">
        <v>1.3973108576931841</v>
      </c>
      <c r="P16" s="103">
        <v>-0.31499189222721208</v>
      </c>
      <c r="Q16" s="533">
        <v>2.3211535844200806</v>
      </c>
      <c r="R16" s="128">
        <v>3.4034725498860836</v>
      </c>
      <c r="S16" s="128">
        <v>-0.62175636890957608</v>
      </c>
      <c r="T16" s="129">
        <v>2.7817161809765087</v>
      </c>
    </row>
    <row r="17" spans="2:20" s="525" customFormat="1" ht="22.2" customHeight="1">
      <c r="B17" s="523" t="s">
        <v>304</v>
      </c>
      <c r="C17" s="103">
        <v>265.48065635985029</v>
      </c>
      <c r="D17" s="103">
        <v>119.1467628914167</v>
      </c>
      <c r="E17" s="533">
        <v>581.50507768255432</v>
      </c>
      <c r="F17" s="535">
        <v>966.13249693382147</v>
      </c>
      <c r="G17" s="535">
        <v>45.273313518111422</v>
      </c>
      <c r="H17" s="535">
        <v>1011.4058104519329</v>
      </c>
      <c r="I17" s="536">
        <v>4.5716443596699889</v>
      </c>
      <c r="J17" s="536">
        <v>-13.928405055148772</v>
      </c>
      <c r="K17" s="537">
        <v>2.4850992800726317</v>
      </c>
      <c r="L17" s="443">
        <v>0.66958571625220031</v>
      </c>
      <c r="M17" s="443">
        <v>-13.812876623415178</v>
      </c>
      <c r="N17" s="444">
        <v>-8.1969209249422192E-2</v>
      </c>
      <c r="O17" s="103">
        <v>1.1465943715436326</v>
      </c>
      <c r="P17" s="103">
        <v>-1.9047685284975326</v>
      </c>
      <c r="Q17" s="533">
        <v>1.3930122984296118</v>
      </c>
      <c r="R17" s="128">
        <v>0.63483814147573991</v>
      </c>
      <c r="S17" s="128">
        <v>-0.71680735072515867</v>
      </c>
      <c r="T17" s="129">
        <v>-8.196920924941728E-2</v>
      </c>
    </row>
    <row r="18" spans="2:20" s="525" customFormat="1" ht="22.2" customHeight="1">
      <c r="B18" s="523" t="s">
        <v>305</v>
      </c>
      <c r="C18" s="103">
        <v>196.55612483197078</v>
      </c>
      <c r="D18" s="103">
        <v>91.35552731445182</v>
      </c>
      <c r="E18" s="533">
        <v>442.52573793125151</v>
      </c>
      <c r="F18" s="535">
        <v>730.43739007767408</v>
      </c>
      <c r="G18" s="535">
        <v>40.741946781223149</v>
      </c>
      <c r="H18" s="535">
        <v>771.17933685889727</v>
      </c>
      <c r="I18" s="536">
        <v>2.7672467855945229</v>
      </c>
      <c r="J18" s="536">
        <v>-7.4435166395014107</v>
      </c>
      <c r="K18" s="537">
        <v>-12.066675118790016</v>
      </c>
      <c r="L18" s="443">
        <v>-7.9145930469087631</v>
      </c>
      <c r="M18" s="443">
        <v>-13.841010714060445</v>
      </c>
      <c r="N18" s="444">
        <v>-8.2480144874001269</v>
      </c>
      <c r="O18" s="103">
        <v>0.62970890953991798</v>
      </c>
      <c r="P18" s="103">
        <v>-0.87411029153767383</v>
      </c>
      <c r="Q18" s="533">
        <v>-7.2249150808406801</v>
      </c>
      <c r="R18" s="128">
        <v>-7.4693164628384618</v>
      </c>
      <c r="S18" s="128">
        <v>-0.77869802456166348</v>
      </c>
      <c r="T18" s="129">
        <v>-8.2480144874001216</v>
      </c>
    </row>
    <row r="19" spans="2:20" s="525" customFormat="1" ht="22.2" customHeight="1">
      <c r="B19" s="523" t="s">
        <v>306</v>
      </c>
      <c r="C19" s="103">
        <v>208.66146698253752</v>
      </c>
      <c r="D19" s="103">
        <v>93.327405766392019</v>
      </c>
      <c r="E19" s="533">
        <v>479.87527263685791</v>
      </c>
      <c r="F19" s="535">
        <v>781.86414538578742</v>
      </c>
      <c r="G19" s="535">
        <v>40.234080662370374</v>
      </c>
      <c r="H19" s="535">
        <v>822.09822604815781</v>
      </c>
      <c r="I19" s="536">
        <v>3.561456757897048</v>
      </c>
      <c r="J19" s="536">
        <v>-26.259885767940389</v>
      </c>
      <c r="K19" s="537">
        <v>-6.7170949631784538</v>
      </c>
      <c r="L19" s="443">
        <v>-7.1947402949488719</v>
      </c>
      <c r="M19" s="443">
        <v>-20.800066723692041</v>
      </c>
      <c r="N19" s="444">
        <v>-7.9684733446451759</v>
      </c>
      <c r="O19" s="103">
        <v>0.80331281723782566</v>
      </c>
      <c r="P19" s="103">
        <v>-3.7205841844894221</v>
      </c>
      <c r="Q19" s="533">
        <v>-3.8683050330020974</v>
      </c>
      <c r="R19" s="128">
        <v>-6.7855764002536842</v>
      </c>
      <c r="S19" s="128">
        <v>-1.1828969443914945</v>
      </c>
      <c r="T19" s="129">
        <v>-7.9684733446451759</v>
      </c>
    </row>
    <row r="20" spans="2:20" s="525" customFormat="1" ht="22.2" customHeight="1">
      <c r="B20" s="523" t="s">
        <v>307</v>
      </c>
      <c r="C20" s="103">
        <v>121.26026421883647</v>
      </c>
      <c r="D20" s="103">
        <v>114.43916573185292</v>
      </c>
      <c r="E20" s="533">
        <v>548.34790634789613</v>
      </c>
      <c r="F20" s="535">
        <v>784.04733629858561</v>
      </c>
      <c r="G20" s="535">
        <v>50.913389938738696</v>
      </c>
      <c r="H20" s="535">
        <v>834.96072623732425</v>
      </c>
      <c r="I20" s="536">
        <v>-2.2688482373082195</v>
      </c>
      <c r="J20" s="536">
        <v>-13.362428952557224</v>
      </c>
      <c r="K20" s="537">
        <v>3.4066307300968788</v>
      </c>
      <c r="L20" s="443">
        <v>-0.30525400709258577</v>
      </c>
      <c r="M20" s="443">
        <v>6.4988287549315515</v>
      </c>
      <c r="N20" s="444">
        <v>8.4650449252563931E-2</v>
      </c>
      <c r="O20" s="103">
        <v>-0.33743674162436466</v>
      </c>
      <c r="P20" s="103">
        <v>-2.1157056835277661</v>
      </c>
      <c r="Q20" s="533">
        <v>2.1653808416301339</v>
      </c>
      <c r="R20" s="128">
        <v>-0.28776158352200171</v>
      </c>
      <c r="S20" s="128">
        <v>0.37241203277458512</v>
      </c>
      <c r="T20" s="129">
        <v>8.4650449252575796E-2</v>
      </c>
    </row>
    <row r="21" spans="2:20" s="525" customFormat="1" ht="22.2" customHeight="1">
      <c r="B21" s="523" t="s">
        <v>308</v>
      </c>
      <c r="C21" s="103">
        <v>273.90259433292778</v>
      </c>
      <c r="D21" s="103">
        <v>106.14677953709862</v>
      </c>
      <c r="E21" s="533">
        <v>476.49882385095748</v>
      </c>
      <c r="F21" s="535">
        <v>856.54819772098404</v>
      </c>
      <c r="G21" s="535">
        <v>41.743674907318216</v>
      </c>
      <c r="H21" s="535">
        <v>898.29187262830226</v>
      </c>
      <c r="I21" s="536">
        <v>3.1723358261032075</v>
      </c>
      <c r="J21" s="536">
        <v>-10.910899330236518</v>
      </c>
      <c r="K21" s="537">
        <v>-18.057667570173834</v>
      </c>
      <c r="L21" s="443">
        <v>-11.342574601374139</v>
      </c>
      <c r="M21" s="443">
        <v>-7.7962895500926663</v>
      </c>
      <c r="N21" s="444">
        <v>-11.183833101876999</v>
      </c>
      <c r="O21" s="103">
        <v>0.83269622203517524</v>
      </c>
      <c r="P21" s="103">
        <v>-1.285338013681097</v>
      </c>
      <c r="Q21" s="533">
        <v>-10.382207887917534</v>
      </c>
      <c r="R21" s="128">
        <v>-10.834849679563458</v>
      </c>
      <c r="S21" s="128">
        <v>-0.34898342231354551</v>
      </c>
      <c r="T21" s="129">
        <v>-11.183833101877001</v>
      </c>
    </row>
    <row r="22" spans="2:20" s="525" customFormat="1" ht="22.2" customHeight="1">
      <c r="B22" s="523" t="s">
        <v>309</v>
      </c>
      <c r="C22" s="103">
        <v>202.97828317762333</v>
      </c>
      <c r="D22" s="103">
        <v>113.52913724433131</v>
      </c>
      <c r="E22" s="533">
        <v>402.47224881101369</v>
      </c>
      <c r="F22" s="535">
        <v>718.97966923296838</v>
      </c>
      <c r="G22" s="535">
        <v>41.049515536631567</v>
      </c>
      <c r="H22" s="535">
        <v>760.02918476959996</v>
      </c>
      <c r="I22" s="536">
        <v>3.2673407410441371</v>
      </c>
      <c r="J22" s="536">
        <v>24.271777068897478</v>
      </c>
      <c r="K22" s="537">
        <v>-9.0511095032534143</v>
      </c>
      <c r="L22" s="443">
        <v>-1.5686109446680092</v>
      </c>
      <c r="M22" s="443">
        <v>0.75491914281859351</v>
      </c>
      <c r="N22" s="444">
        <v>-1.4458572158731755</v>
      </c>
      <c r="O22" s="103">
        <v>0.83277106098443232</v>
      </c>
      <c r="P22" s="103">
        <v>2.8752857954150031</v>
      </c>
      <c r="Q22" s="533">
        <v>-5.1937969815659644</v>
      </c>
      <c r="R22" s="128">
        <v>-1.4857401251665181</v>
      </c>
      <c r="S22" s="128">
        <v>3.9882909293340443E-2</v>
      </c>
      <c r="T22" s="129">
        <v>-1.4458572158731804</v>
      </c>
    </row>
    <row r="23" spans="2:20" s="525" customFormat="1" ht="22.2" customHeight="1">
      <c r="B23" s="523" t="s">
        <v>310</v>
      </c>
      <c r="C23" s="103">
        <v>218.68897051570187</v>
      </c>
      <c r="D23" s="103">
        <v>122.59341287358619</v>
      </c>
      <c r="E23" s="533">
        <v>417.10820730403196</v>
      </c>
      <c r="F23" s="535">
        <v>758.39059069332006</v>
      </c>
      <c r="G23" s="535">
        <v>41.857868551072798</v>
      </c>
      <c r="H23" s="535">
        <v>800.24845924439285</v>
      </c>
      <c r="I23" s="536">
        <v>4.805632625022966</v>
      </c>
      <c r="J23" s="536">
        <v>31.358427748918643</v>
      </c>
      <c r="K23" s="537">
        <v>-13.079870731394081</v>
      </c>
      <c r="L23" s="443">
        <v>-3.0022549097560898</v>
      </c>
      <c r="M23" s="443">
        <v>4.0358518498997142</v>
      </c>
      <c r="N23" s="444">
        <v>-2.6578048840705151</v>
      </c>
      <c r="O23" s="103">
        <v>1.2197451856047365</v>
      </c>
      <c r="P23" s="103">
        <v>3.5599161000354465</v>
      </c>
      <c r="Q23" s="533">
        <v>-7.6349836727599403</v>
      </c>
      <c r="R23" s="128">
        <v>-2.855322387119748</v>
      </c>
      <c r="S23" s="128">
        <v>0.19751750304924068</v>
      </c>
      <c r="T23" s="129">
        <v>-2.6578048840705106</v>
      </c>
    </row>
    <row r="24" spans="2:20" s="525" customFormat="1" ht="22.2" customHeight="1">
      <c r="B24" s="523" t="s">
        <v>311</v>
      </c>
      <c r="C24" s="103">
        <v>135.07765151707446</v>
      </c>
      <c r="D24" s="103">
        <v>157.33144740043258</v>
      </c>
      <c r="E24" s="533">
        <v>442.73430710623927</v>
      </c>
      <c r="F24" s="535">
        <v>735.14340602374648</v>
      </c>
      <c r="G24" s="535">
        <v>67.972811995115038</v>
      </c>
      <c r="H24" s="535">
        <v>803.11621801886156</v>
      </c>
      <c r="I24" s="536">
        <v>11.394818729160903</v>
      </c>
      <c r="J24" s="536">
        <v>37.480421492308238</v>
      </c>
      <c r="K24" s="537">
        <v>-19.2603268871881</v>
      </c>
      <c r="L24" s="443">
        <v>-6.2373696090481019</v>
      </c>
      <c r="M24" s="443">
        <v>33.506749554298011</v>
      </c>
      <c r="N24" s="444">
        <v>-3.8138929434402513</v>
      </c>
      <c r="O24" s="103">
        <v>1.6548547571219077</v>
      </c>
      <c r="P24" s="103">
        <v>5.1370418177475106</v>
      </c>
      <c r="Q24" s="533">
        <v>-12.648930173949029</v>
      </c>
      <c r="R24" s="128">
        <v>-5.8570335990796005</v>
      </c>
      <c r="S24" s="128">
        <v>2.0431406556393497</v>
      </c>
      <c r="T24" s="129">
        <v>-3.8138929434402407</v>
      </c>
    </row>
    <row r="25" spans="2:20" s="525" customFormat="1" ht="22.2" customHeight="1">
      <c r="B25" s="523" t="s">
        <v>312</v>
      </c>
      <c r="C25" s="103">
        <v>269.20672705979803</v>
      </c>
      <c r="D25" s="103">
        <v>132.29422218532773</v>
      </c>
      <c r="E25" s="533">
        <v>442.28100812141918</v>
      </c>
      <c r="F25" s="535">
        <v>843.78195736654493</v>
      </c>
      <c r="G25" s="535">
        <v>61.669016726676581</v>
      </c>
      <c r="H25" s="535">
        <v>905.45097409322148</v>
      </c>
      <c r="I25" s="536">
        <v>-1.7144296440733768</v>
      </c>
      <c r="J25" s="536">
        <v>24.633288699155017</v>
      </c>
      <c r="K25" s="537">
        <v>-7.181091330508977</v>
      </c>
      <c r="L25" s="443">
        <v>-1.4904287217469232</v>
      </c>
      <c r="M25" s="443">
        <v>47.732601079319892</v>
      </c>
      <c r="N25" s="444">
        <v>0.79696829984361273</v>
      </c>
      <c r="O25" s="103">
        <v>-0.52275517748926792</v>
      </c>
      <c r="P25" s="103">
        <v>2.9107958610072457</v>
      </c>
      <c r="Q25" s="533">
        <v>-3.8092090969743246</v>
      </c>
      <c r="R25" s="128">
        <v>-1.421168413456364</v>
      </c>
      <c r="S25" s="128">
        <v>2.218136713299991</v>
      </c>
      <c r="T25" s="129">
        <v>0.79696829984362227</v>
      </c>
    </row>
    <row r="26" spans="2:20" s="525" customFormat="1" ht="22.2" customHeight="1">
      <c r="B26" s="523" t="s">
        <v>313</v>
      </c>
      <c r="C26" s="103">
        <v>198.14954521009255</v>
      </c>
      <c r="D26" s="103">
        <v>125.85885346618224</v>
      </c>
      <c r="E26" s="533">
        <v>396.06060610249256</v>
      </c>
      <c r="F26" s="535">
        <v>720.06900477876741</v>
      </c>
      <c r="G26" s="535">
        <v>57.02185310185483</v>
      </c>
      <c r="H26" s="535">
        <v>777.09085788062225</v>
      </c>
      <c r="I26" s="536">
        <v>-2.3789431519160189</v>
      </c>
      <c r="J26" s="536">
        <v>10.860398062671408</v>
      </c>
      <c r="K26" s="537">
        <v>-1.5930645472979705</v>
      </c>
      <c r="L26" s="443">
        <v>0.15151131421575315</v>
      </c>
      <c r="M26" s="443">
        <v>38.909929523942708</v>
      </c>
      <c r="N26" s="444">
        <v>2.2448707829811241</v>
      </c>
      <c r="O26" s="103">
        <v>-0.63533586134519093</v>
      </c>
      <c r="P26" s="103">
        <v>1.6222687850583839</v>
      </c>
      <c r="Q26" s="533">
        <v>-0.84360480321091802</v>
      </c>
      <c r="R26" s="128">
        <v>0.14332812050227506</v>
      </c>
      <c r="S26" s="128">
        <v>2.1015426624788387</v>
      </c>
      <c r="T26" s="129">
        <v>2.244870782981113</v>
      </c>
    </row>
    <row r="27" spans="2:20" s="525" customFormat="1" ht="22.2" customHeight="1">
      <c r="B27" s="523" t="s">
        <v>314</v>
      </c>
      <c r="C27" s="103">
        <v>224.56622832944333</v>
      </c>
      <c r="D27" s="103">
        <v>173.77329246765606</v>
      </c>
      <c r="E27" s="533">
        <v>428.03879025353615</v>
      </c>
      <c r="F27" s="535">
        <v>826.37831105063538</v>
      </c>
      <c r="G27" s="535">
        <v>70.83025491476748</v>
      </c>
      <c r="H27" s="535">
        <v>897.20856596540284</v>
      </c>
      <c r="I27" s="536">
        <v>2.6874962188911553</v>
      </c>
      <c r="J27" s="536">
        <v>41.7476586991217</v>
      </c>
      <c r="K27" s="537">
        <v>2.6205629038454532</v>
      </c>
      <c r="L27" s="443">
        <v>8.9647367981136199</v>
      </c>
      <c r="M27" s="443">
        <v>69.216105278614663</v>
      </c>
      <c r="N27" s="444">
        <v>12.116250347118608</v>
      </c>
      <c r="O27" s="103">
        <v>0.73442913208366123</v>
      </c>
      <c r="P27" s="103">
        <v>6.3954986732988797</v>
      </c>
      <c r="Q27" s="533">
        <v>1.3658986560030384</v>
      </c>
      <c r="R27" s="128">
        <v>8.495826461385553</v>
      </c>
      <c r="S27" s="128">
        <v>3.6204238857330462</v>
      </c>
      <c r="T27" s="129">
        <v>12.1162503471186</v>
      </c>
    </row>
    <row r="28" spans="2:20" s="525" customFormat="1" ht="22.2" customHeight="1">
      <c r="B28" s="523" t="s">
        <v>315</v>
      </c>
      <c r="C28" s="103">
        <v>140.38567447291783</v>
      </c>
      <c r="D28" s="103">
        <v>180.45150121088739</v>
      </c>
      <c r="E28" s="533">
        <v>449.74927361397943</v>
      </c>
      <c r="F28" s="535">
        <v>770.58644929778438</v>
      </c>
      <c r="G28" s="535">
        <v>79.476654970856657</v>
      </c>
      <c r="H28" s="535">
        <v>850.06310426864104</v>
      </c>
      <c r="I28" s="536">
        <v>3.929608559394012</v>
      </c>
      <c r="J28" s="536">
        <v>14.695125604235201</v>
      </c>
      <c r="K28" s="537">
        <v>1.5844641797900749</v>
      </c>
      <c r="L28" s="443">
        <v>4.8212420846896578</v>
      </c>
      <c r="M28" s="443">
        <v>16.924182828523186</v>
      </c>
      <c r="N28" s="444">
        <v>5.8455906127246067</v>
      </c>
      <c r="O28" s="103">
        <v>0.66092837334766763</v>
      </c>
      <c r="P28" s="103">
        <v>2.8787930428659108</v>
      </c>
      <c r="Q28" s="533">
        <v>0.87346841594667002</v>
      </c>
      <c r="R28" s="128">
        <v>4.4131898321601959</v>
      </c>
      <c r="S28" s="128">
        <v>1.4324007805644197</v>
      </c>
      <c r="T28" s="129">
        <v>5.8455906127246093</v>
      </c>
    </row>
    <row r="29" spans="2:20" s="525" customFormat="1" ht="22.2" customHeight="1">
      <c r="B29" s="523" t="s">
        <v>316</v>
      </c>
      <c r="C29" s="103">
        <v>329.56514756321008</v>
      </c>
      <c r="D29" s="103">
        <v>169.48760643382221</v>
      </c>
      <c r="E29" s="533">
        <v>405.60037696393817</v>
      </c>
      <c r="F29" s="535">
        <v>904.65313096097043</v>
      </c>
      <c r="G29" s="535">
        <v>74.607109675994224</v>
      </c>
      <c r="H29" s="535">
        <v>979.26024063696468</v>
      </c>
      <c r="I29" s="536">
        <v>22.420844071257108</v>
      </c>
      <c r="J29" s="536">
        <v>28.114141066864704</v>
      </c>
      <c r="K29" s="537">
        <v>-8.2935126048666064</v>
      </c>
      <c r="L29" s="443">
        <v>7.2140880784421313</v>
      </c>
      <c r="M29" s="443">
        <v>20.979891744764799</v>
      </c>
      <c r="N29" s="444">
        <v>8.1516579754812994</v>
      </c>
      <c r="O29" s="103">
        <v>6.6661169108420211</v>
      </c>
      <c r="P29" s="103">
        <v>4.1077192816256449</v>
      </c>
      <c r="Q29" s="533">
        <v>-4.051089700821783</v>
      </c>
      <c r="R29" s="128">
        <v>6.7227464916458812</v>
      </c>
      <c r="S29" s="128">
        <v>1.428911483835412</v>
      </c>
      <c r="T29" s="129">
        <v>8.1516579754812994</v>
      </c>
    </row>
    <row r="30" spans="2:20" s="525" customFormat="1" ht="22.2" customHeight="1">
      <c r="B30" s="523" t="s">
        <v>317</v>
      </c>
      <c r="C30" s="103">
        <v>245.4760525905595</v>
      </c>
      <c r="D30" s="103">
        <v>139.68324185418825</v>
      </c>
      <c r="E30" s="533">
        <v>360.90634534082614</v>
      </c>
      <c r="F30" s="535">
        <v>746.06563978557381</v>
      </c>
      <c r="G30" s="535">
        <v>63.821007061654136</v>
      </c>
      <c r="H30" s="535">
        <v>809.88664684722789</v>
      </c>
      <c r="I30" s="536">
        <v>23.884237195845159</v>
      </c>
      <c r="J30" s="536">
        <v>10.984041255167298</v>
      </c>
      <c r="K30" s="537">
        <v>-8.8759801454652063</v>
      </c>
      <c r="L30" s="443">
        <v>3.6102977401163798</v>
      </c>
      <c r="M30" s="443">
        <v>11.92376885341551</v>
      </c>
      <c r="N30" s="444">
        <v>4.2203287600179067</v>
      </c>
      <c r="O30" s="103">
        <v>6.0902154362672105</v>
      </c>
      <c r="P30" s="103">
        <v>1.7789925396509729</v>
      </c>
      <c r="Q30" s="533">
        <v>-4.5238288940296432</v>
      </c>
      <c r="R30" s="128">
        <v>3.3453790818885221</v>
      </c>
      <c r="S30" s="128">
        <v>0.8749496781293753</v>
      </c>
      <c r="T30" s="129">
        <v>4.2203287600178889</v>
      </c>
    </row>
    <row r="31" spans="2:20" s="525" customFormat="1" ht="22.2" customHeight="1">
      <c r="B31" s="523" t="s">
        <v>318</v>
      </c>
      <c r="C31" s="103">
        <v>259.83336798571759</v>
      </c>
      <c r="D31" s="103">
        <v>153.24533141185418</v>
      </c>
      <c r="E31" s="533">
        <v>413.34018052718397</v>
      </c>
      <c r="F31" s="535">
        <v>826.41887992475563</v>
      </c>
      <c r="G31" s="535">
        <v>68.097091558926508</v>
      </c>
      <c r="H31" s="535">
        <v>894.51597148368216</v>
      </c>
      <c r="I31" s="536">
        <v>15.704560707381447</v>
      </c>
      <c r="J31" s="536">
        <v>-11.813070215966988</v>
      </c>
      <c r="K31" s="537">
        <v>-3.4339433857491883</v>
      </c>
      <c r="L31" s="443">
        <v>4.9092375220567419E-3</v>
      </c>
      <c r="M31" s="443">
        <v>-3.8587512626205864</v>
      </c>
      <c r="N31" s="444">
        <v>-0.30010797754961516</v>
      </c>
      <c r="O31" s="103">
        <v>3.9307627004571182</v>
      </c>
      <c r="P31" s="103">
        <v>-2.2879809482997575</v>
      </c>
      <c r="Q31" s="533">
        <v>-1.6382600750736664</v>
      </c>
      <c r="R31" s="128">
        <v>4.5216770837003201E-3</v>
      </c>
      <c r="S31" s="128">
        <v>-0.30462965463332026</v>
      </c>
      <c r="T31" s="129">
        <v>-0.30010797754961521</v>
      </c>
    </row>
    <row r="32" spans="2:20" s="525" customFormat="1" ht="22.2" customHeight="1">
      <c r="B32" s="523" t="s">
        <v>319</v>
      </c>
      <c r="C32" s="103">
        <v>144.41571110620663</v>
      </c>
      <c r="D32" s="103">
        <v>205.02084898482397</v>
      </c>
      <c r="E32" s="533">
        <v>475.51701828455873</v>
      </c>
      <c r="F32" s="535">
        <v>824.95357837558959</v>
      </c>
      <c r="G32" s="535">
        <v>73.032708207827824</v>
      </c>
      <c r="H32" s="535">
        <v>897.98628658341738</v>
      </c>
      <c r="I32" s="536">
        <v>2.8706893694244116</v>
      </c>
      <c r="J32" s="536">
        <v>13.615485384753455</v>
      </c>
      <c r="K32" s="537">
        <v>5.7293577071334738</v>
      </c>
      <c r="L32" s="443">
        <v>7.0552926446278121</v>
      </c>
      <c r="M32" s="443">
        <v>-8.1079743043938777</v>
      </c>
      <c r="N32" s="444">
        <v>5.6376029113753106</v>
      </c>
      <c r="O32" s="103">
        <v>0.47408676050657184</v>
      </c>
      <c r="P32" s="103">
        <v>2.8902969262587899</v>
      </c>
      <c r="Q32" s="533">
        <v>3.0312743302450236</v>
      </c>
      <c r="R32" s="128">
        <v>6.3956580170104456</v>
      </c>
      <c r="S32" s="128">
        <v>-0.75805510563512069</v>
      </c>
      <c r="T32" s="129">
        <v>5.6376029113753212</v>
      </c>
    </row>
    <row r="33" spans="2:20" s="525" customFormat="1" ht="22.2" customHeight="1">
      <c r="B33" s="523" t="s">
        <v>320</v>
      </c>
      <c r="C33" s="103">
        <v>332.45353579590892</v>
      </c>
      <c r="D33" s="103">
        <v>197.80566337766766</v>
      </c>
      <c r="E33" s="533">
        <v>432.0642675004525</v>
      </c>
      <c r="F33" s="535">
        <v>962.32346667402908</v>
      </c>
      <c r="G33" s="535">
        <v>69.027801333918674</v>
      </c>
      <c r="H33" s="535">
        <v>1031.3512680079477</v>
      </c>
      <c r="I33" s="536">
        <v>0.8764240557763685</v>
      </c>
      <c r="J33" s="536">
        <v>16.708039920843689</v>
      </c>
      <c r="K33" s="537">
        <v>6.5246217803360764</v>
      </c>
      <c r="L33" s="443">
        <v>6.3748561453380574</v>
      </c>
      <c r="M33" s="443">
        <v>-7.478252898826284</v>
      </c>
      <c r="N33" s="444">
        <v>5.3194263597488884</v>
      </c>
      <c r="O33" s="103">
        <v>0.29495614269196491</v>
      </c>
      <c r="P33" s="103">
        <v>2.8917805266377226</v>
      </c>
      <c r="Q33" s="533">
        <v>2.7024369455968884</v>
      </c>
      <c r="R33" s="128">
        <v>5.8891736149265785</v>
      </c>
      <c r="S33" s="128">
        <v>-0.56974725517769009</v>
      </c>
      <c r="T33" s="129">
        <v>5.319426359748884</v>
      </c>
    </row>
    <row r="34" spans="2:20" s="525" customFormat="1" ht="22.2" customHeight="1">
      <c r="B34" s="523" t="s">
        <v>321</v>
      </c>
      <c r="C34" s="103">
        <v>229.33278920985165</v>
      </c>
      <c r="D34" s="103">
        <v>181.20792842073891</v>
      </c>
      <c r="E34" s="533">
        <v>380.52018417704039</v>
      </c>
      <c r="F34" s="535">
        <v>791.0609018076309</v>
      </c>
      <c r="G34" s="535">
        <v>61.575248622828447</v>
      </c>
      <c r="H34" s="535">
        <v>852.63615043045934</v>
      </c>
      <c r="I34" s="536">
        <v>-6.5763088538961938</v>
      </c>
      <c r="J34" s="536">
        <v>29.7277511713948</v>
      </c>
      <c r="K34" s="537">
        <v>5.4346062598848732</v>
      </c>
      <c r="L34" s="443">
        <v>6.0310058019813226</v>
      </c>
      <c r="M34" s="443">
        <v>-3.5188389250207024</v>
      </c>
      <c r="N34" s="444">
        <v>5.2784551701956275</v>
      </c>
      <c r="O34" s="103">
        <v>-1.9932744222356611</v>
      </c>
      <c r="P34" s="103">
        <v>5.127222028934578</v>
      </c>
      <c r="Q34" s="533">
        <v>2.4218004967198938</v>
      </c>
      <c r="R34" s="128">
        <v>5.5557481034188134</v>
      </c>
      <c r="S34" s="128">
        <v>-0.27729293322319898</v>
      </c>
      <c r="T34" s="129">
        <v>5.2784551701956204</v>
      </c>
    </row>
    <row r="35" spans="2:20" s="525" customFormat="1" ht="22.2" customHeight="1">
      <c r="B35" s="523" t="s">
        <v>322</v>
      </c>
      <c r="C35" s="103">
        <v>255.05324168624557</v>
      </c>
      <c r="D35" s="103">
        <v>191.08180451085067</v>
      </c>
      <c r="E35" s="533">
        <v>449.8371195056468</v>
      </c>
      <c r="F35" s="535">
        <v>895.97216570274281</v>
      </c>
      <c r="G35" s="535">
        <v>69.173335900278673</v>
      </c>
      <c r="H35" s="535">
        <v>965.14550160302144</v>
      </c>
      <c r="I35" s="536">
        <v>-1.8396891579124457</v>
      </c>
      <c r="J35" s="536">
        <v>24.690131014372739</v>
      </c>
      <c r="K35" s="537">
        <v>8.8297583196276292</v>
      </c>
      <c r="L35" s="443">
        <v>8.4162266215795967</v>
      </c>
      <c r="M35" s="443">
        <v>1.5804556651598745</v>
      </c>
      <c r="N35" s="444">
        <v>7.8958377905975539</v>
      </c>
      <c r="O35" s="103">
        <v>-0.53438132485700574</v>
      </c>
      <c r="P35" s="103">
        <v>4.2298264430359263</v>
      </c>
      <c r="Q35" s="533">
        <v>4.0800768395367442</v>
      </c>
      <c r="R35" s="128">
        <v>7.775521957715652</v>
      </c>
      <c r="S35" s="128">
        <v>0.12031583288189483</v>
      </c>
      <c r="T35" s="129">
        <v>7.8958377905975388</v>
      </c>
    </row>
    <row r="36" spans="2:20" s="525" customFormat="1" ht="22.2" customHeight="1">
      <c r="B36" s="523" t="s">
        <v>401</v>
      </c>
      <c r="C36" s="103">
        <v>144.58651001006723</v>
      </c>
      <c r="D36" s="103">
        <v>205.31689537084929</v>
      </c>
      <c r="E36" s="533">
        <v>409.88603926375856</v>
      </c>
      <c r="F36" s="535">
        <v>759.78944464467531</v>
      </c>
      <c r="G36" s="535">
        <v>84.218856994805677</v>
      </c>
      <c r="H36" s="535">
        <v>844.00830163948103</v>
      </c>
      <c r="I36" s="536">
        <v>0.11826892140219059</v>
      </c>
      <c r="J36" s="536">
        <v>0.1443981855948806</v>
      </c>
      <c r="K36" s="537">
        <v>-13.802025268741332</v>
      </c>
      <c r="L36" s="443">
        <v>-7.8991273495932433</v>
      </c>
      <c r="M36" s="443">
        <v>15.316628756454762</v>
      </c>
      <c r="N36" s="444">
        <v>-6.0110032581129076</v>
      </c>
      <c r="O36" s="103">
        <v>1.9020212937821294E-2</v>
      </c>
      <c r="P36" s="103">
        <v>3.296780701982617E-2</v>
      </c>
      <c r="Q36" s="533">
        <v>-7.308683885419609</v>
      </c>
      <c r="R36" s="128">
        <v>-7.256695865461964</v>
      </c>
      <c r="S36" s="128">
        <v>1.2456926073490466</v>
      </c>
      <c r="T36" s="129">
        <v>-6.0110032581129094</v>
      </c>
    </row>
    <row r="37" spans="2:20" s="525" customFormat="1" ht="22.2" customHeight="1">
      <c r="B37" s="523" t="s">
        <v>402</v>
      </c>
      <c r="C37" s="103">
        <v>320.9808268784102</v>
      </c>
      <c r="D37" s="103">
        <v>221.38649097253023</v>
      </c>
      <c r="E37" s="533">
        <v>458.61221377404155</v>
      </c>
      <c r="F37" s="535">
        <v>1000.979531624982</v>
      </c>
      <c r="G37" s="535">
        <v>85.572880291822031</v>
      </c>
      <c r="H37" s="535">
        <v>1086.552411916804</v>
      </c>
      <c r="I37" s="536">
        <v>-3.4509210106707116</v>
      </c>
      <c r="J37" s="536">
        <v>11.921209530709959</v>
      </c>
      <c r="K37" s="537">
        <v>6.144443840999017</v>
      </c>
      <c r="L37" s="443">
        <v>4.0169512944078463</v>
      </c>
      <c r="M37" s="443">
        <v>23.968717876247197</v>
      </c>
      <c r="N37" s="444">
        <v>5.3523126039760598</v>
      </c>
      <c r="O37" s="103">
        <v>-1.1123958706773327</v>
      </c>
      <c r="P37" s="103">
        <v>2.286401183217516</v>
      </c>
      <c r="Q37" s="533">
        <v>2.5740935311851931</v>
      </c>
      <c r="R37" s="128">
        <v>3.7480988437253759</v>
      </c>
      <c r="S37" s="128">
        <v>1.604213760250679</v>
      </c>
      <c r="T37" s="129">
        <v>5.3523126039760536</v>
      </c>
    </row>
    <row r="38" spans="2:20" s="525" customFormat="1" ht="22.2" customHeight="1">
      <c r="B38" s="523" t="s">
        <v>403</v>
      </c>
      <c r="C38" s="103">
        <v>244.7308487303857</v>
      </c>
      <c r="D38" s="103">
        <v>201.85915698489976</v>
      </c>
      <c r="E38" s="533">
        <v>419.9809305192386</v>
      </c>
      <c r="F38" s="535">
        <v>866.57093623452431</v>
      </c>
      <c r="G38" s="535">
        <v>77.289137764735372</v>
      </c>
      <c r="H38" s="535">
        <v>943.86007399925973</v>
      </c>
      <c r="I38" s="536">
        <v>6.7142860702941221</v>
      </c>
      <c r="J38" s="536">
        <v>11.396426604586324</v>
      </c>
      <c r="K38" s="537">
        <v>10.370211090783755</v>
      </c>
      <c r="L38" s="443">
        <v>9.5454135395071944</v>
      </c>
      <c r="M38" s="443">
        <v>25.51981436268396</v>
      </c>
      <c r="N38" s="444">
        <v>10.69904478278869</v>
      </c>
      <c r="O38" s="103">
        <v>1.8059355696753217</v>
      </c>
      <c r="P38" s="103">
        <v>2.4220446850318189</v>
      </c>
      <c r="Q38" s="533">
        <v>4.6280874112921637</v>
      </c>
      <c r="R38" s="128">
        <v>8.8560676659993405</v>
      </c>
      <c r="S38" s="128">
        <v>1.842977116789343</v>
      </c>
      <c r="T38" s="129">
        <v>10.69904478278869</v>
      </c>
    </row>
    <row r="39" spans="2:20" s="525" customFormat="1" ht="22.2" customHeight="1">
      <c r="B39" s="523" t="s">
        <v>404</v>
      </c>
      <c r="C39" s="103">
        <v>269.73658148429797</v>
      </c>
      <c r="D39" s="103">
        <v>202.29626383775511</v>
      </c>
      <c r="E39" s="533">
        <v>471.02990566581212</v>
      </c>
      <c r="F39" s="535">
        <v>943.06275098786523</v>
      </c>
      <c r="G39" s="535">
        <v>81.321391308243534</v>
      </c>
      <c r="H39" s="535">
        <v>1024.3841422961088</v>
      </c>
      <c r="I39" s="536">
        <v>5.7569704666271804</v>
      </c>
      <c r="J39" s="536">
        <v>5.8689310348582211</v>
      </c>
      <c r="K39" s="537">
        <v>4.7112132905917861</v>
      </c>
      <c r="L39" s="443">
        <v>5.2558089511840507</v>
      </c>
      <c r="M39" s="443">
        <v>17.561760250333577</v>
      </c>
      <c r="N39" s="444">
        <v>6.1377937932360709</v>
      </c>
      <c r="O39" s="103">
        <v>1.5213602274128275</v>
      </c>
      <c r="P39" s="103">
        <v>1.1619449407657401</v>
      </c>
      <c r="Q39" s="533">
        <v>2.1958125614185615</v>
      </c>
      <c r="R39" s="128">
        <v>4.8791177295971551</v>
      </c>
      <c r="S39" s="128">
        <v>1.2586760636389036</v>
      </c>
      <c r="T39" s="129">
        <v>6.1377937932360727</v>
      </c>
    </row>
    <row r="40" spans="2:20" s="525" customFormat="1" ht="21.6" customHeight="1">
      <c r="B40" s="523" t="s">
        <v>383</v>
      </c>
      <c r="C40" s="103">
        <v>158.13541107001794</v>
      </c>
      <c r="D40" s="103">
        <v>192.08847305911769</v>
      </c>
      <c r="E40" s="533">
        <v>410.35633625365961</v>
      </c>
      <c r="F40" s="535">
        <v>760.58022038279535</v>
      </c>
      <c r="G40" s="535">
        <v>72.38597241292787</v>
      </c>
      <c r="H40" s="535">
        <v>832.96619279572326</v>
      </c>
      <c r="I40" s="536">
        <v>9.370791963238716</v>
      </c>
      <c r="J40" s="536">
        <v>-6.442929252284884</v>
      </c>
      <c r="K40" s="537">
        <v>0.11473847480772292</v>
      </c>
      <c r="L40" s="443">
        <v>0.10407827374989154</v>
      </c>
      <c r="M40" s="443">
        <v>-14.050160503374698</v>
      </c>
      <c r="N40" s="444">
        <v>-1.3082938665779125</v>
      </c>
      <c r="O40" s="103">
        <v>1.6053042409218072</v>
      </c>
      <c r="P40" s="103">
        <v>-1.5673331987417038</v>
      </c>
      <c r="Q40" s="533">
        <v>5.5721844084648815E-2</v>
      </c>
      <c r="R40" s="128">
        <v>9.3692886264738817E-2</v>
      </c>
      <c r="S40" s="128">
        <v>-1.4019867528426555</v>
      </c>
      <c r="T40" s="129">
        <v>-1.3082938665779169</v>
      </c>
    </row>
    <row r="41" spans="2:20" s="525" customFormat="1" ht="21.6" customHeight="1">
      <c r="B41" s="523" t="s">
        <v>384</v>
      </c>
      <c r="C41" s="103">
        <v>354.22597491021747</v>
      </c>
      <c r="D41" s="103">
        <v>253.13170051516229</v>
      </c>
      <c r="E41" s="533">
        <v>464.26378735344832</v>
      </c>
      <c r="F41" s="535">
        <v>1071.6214627788281</v>
      </c>
      <c r="G41" s="535">
        <v>84.716708231202901</v>
      </c>
      <c r="H41" s="535">
        <v>1156.3381710100309</v>
      </c>
      <c r="I41" s="536">
        <v>10.357362573684426</v>
      </c>
      <c r="J41" s="536">
        <v>14.339271291205847</v>
      </c>
      <c r="K41" s="537">
        <v>1.2323207733388557</v>
      </c>
      <c r="L41" s="443">
        <v>7.0572802861579476</v>
      </c>
      <c r="M41" s="443">
        <v>-1.0005179885255728</v>
      </c>
      <c r="N41" s="444">
        <v>6.4226776663370373</v>
      </c>
      <c r="O41" s="103">
        <v>3.0596911540750247</v>
      </c>
      <c r="P41" s="103">
        <v>2.9216454903109415</v>
      </c>
      <c r="Q41" s="533">
        <v>0.52013814680478632</v>
      </c>
      <c r="R41" s="128">
        <v>6.5014747911907547</v>
      </c>
      <c r="S41" s="128">
        <v>-7.8797124853714484E-2</v>
      </c>
      <c r="T41" s="129">
        <v>6.4226776663370346</v>
      </c>
    </row>
    <row r="42" spans="2:20" s="525" customFormat="1" ht="24" customHeight="1">
      <c r="B42" s="523" t="s">
        <v>400</v>
      </c>
      <c r="C42" s="103">
        <v>254.47547597314141</v>
      </c>
      <c r="D42" s="103">
        <v>288.70367777481033</v>
      </c>
      <c r="E42" s="533">
        <v>360.53199249014307</v>
      </c>
      <c r="F42" s="535">
        <v>903.7111462380949</v>
      </c>
      <c r="G42" s="535">
        <v>152.06186244040481</v>
      </c>
      <c r="H42" s="535">
        <v>1055.7730086784998</v>
      </c>
      <c r="I42" s="536">
        <v>3.9817731574539437</v>
      </c>
      <c r="J42" s="536">
        <v>43.022334030854523</v>
      </c>
      <c r="K42" s="537">
        <v>-14.155151748341652</v>
      </c>
      <c r="L42" s="443">
        <v>4.285882257366552</v>
      </c>
      <c r="M42" s="443">
        <v>96.744156861051039</v>
      </c>
      <c r="N42" s="444">
        <v>11.856941273620151</v>
      </c>
      <c r="O42" s="103">
        <v>1.0324228676679204</v>
      </c>
      <c r="P42" s="103">
        <v>9.2009952727355948</v>
      </c>
      <c r="Q42" s="533">
        <v>-6.2984905990569686</v>
      </c>
      <c r="R42" s="128">
        <v>3.9349275413465277</v>
      </c>
      <c r="S42" s="128">
        <v>7.9220137322736335</v>
      </c>
      <c r="T42" s="129">
        <v>11.856941273620162</v>
      </c>
    </row>
  </sheetData>
  <mergeCells count="4">
    <mergeCell ref="B2:B3"/>
    <mergeCell ref="C2:F2"/>
    <mergeCell ref="I2:N2"/>
    <mergeCell ref="O2:T2"/>
  </mergeCells>
  <phoneticPr fontId="243"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4"/>
  <cols>
    <col min="1" max="1" width="46.21875" customWidth="1"/>
    <col min="2" max="2" width="63.44140625" customWidth="1"/>
  </cols>
  <sheetData>
    <row r="2" spans="1:2">
      <c r="A2" t="s">
        <v>185</v>
      </c>
      <c r="B2" t="s">
        <v>207</v>
      </c>
    </row>
    <row r="3" spans="1:2">
      <c r="A3" t="s">
        <v>186</v>
      </c>
      <c r="B3" t="s">
        <v>208</v>
      </c>
    </row>
    <row r="4" spans="1:2">
      <c r="A4" t="s">
        <v>30</v>
      </c>
      <c r="B4" t="s">
        <v>207</v>
      </c>
    </row>
    <row r="5" spans="1:2">
      <c r="A5" t="s">
        <v>175</v>
      </c>
      <c r="B5" t="s">
        <v>209</v>
      </c>
    </row>
    <row r="6" spans="1:2">
      <c r="A6" t="s">
        <v>32</v>
      </c>
      <c r="B6" t="s">
        <v>210</v>
      </c>
    </row>
    <row r="7" spans="1:2">
      <c r="A7" t="s">
        <v>117</v>
      </c>
      <c r="B7" t="s">
        <v>217</v>
      </c>
    </row>
    <row r="8" spans="1:2">
      <c r="A8" t="s">
        <v>189</v>
      </c>
      <c r="B8" t="s">
        <v>218</v>
      </c>
    </row>
    <row r="9" spans="1:2">
      <c r="A9" t="s">
        <v>190</v>
      </c>
      <c r="B9" t="s">
        <v>219</v>
      </c>
    </row>
    <row r="10" spans="1:2">
      <c r="A10" t="s">
        <v>191</v>
      </c>
      <c r="B10" t="s">
        <v>220</v>
      </c>
    </row>
    <row r="11" spans="1:2">
      <c r="A11" t="s">
        <v>192</v>
      </c>
      <c r="B11" t="s">
        <v>213</v>
      </c>
    </row>
    <row r="12" spans="1:2">
      <c r="A12" t="s">
        <v>36</v>
      </c>
      <c r="B12" t="s">
        <v>214</v>
      </c>
    </row>
    <row r="13" spans="1:2">
      <c r="A13" t="s">
        <v>193</v>
      </c>
      <c r="B13" t="s">
        <v>215</v>
      </c>
    </row>
    <row r="15" spans="1:2">
      <c r="A15" t="s">
        <v>194</v>
      </c>
      <c r="B15" t="s">
        <v>220</v>
      </c>
    </row>
    <row r="16" spans="1:2">
      <c r="A16" t="s">
        <v>202</v>
      </c>
      <c r="B16" t="s">
        <v>220</v>
      </c>
    </row>
    <row r="17" spans="1:2">
      <c r="A17" t="s">
        <v>40</v>
      </c>
      <c r="B17" t="s">
        <v>220</v>
      </c>
    </row>
    <row r="18" spans="1:2">
      <c r="A18" t="s">
        <v>41</v>
      </c>
      <c r="B18" t="s">
        <v>203</v>
      </c>
    </row>
    <row r="19" spans="1:2">
      <c r="A19" t="s">
        <v>195</v>
      </c>
      <c r="B19" t="s">
        <v>204</v>
      </c>
    </row>
    <row r="20" spans="1:2">
      <c r="A20" t="s">
        <v>181</v>
      </c>
      <c r="B20" t="s">
        <v>220</v>
      </c>
    </row>
    <row r="21" spans="1:2">
      <c r="A21" t="s">
        <v>196</v>
      </c>
      <c r="B21" t="s">
        <v>220</v>
      </c>
    </row>
    <row r="22" spans="1:2">
      <c r="A22" t="s">
        <v>197</v>
      </c>
      <c r="B22" t="s">
        <v>205</v>
      </c>
    </row>
    <row r="23" spans="1:2">
      <c r="A23" t="s">
        <v>46</v>
      </c>
      <c r="B23" t="s">
        <v>206</v>
      </c>
    </row>
    <row r="24" spans="1:2">
      <c r="A24" t="s">
        <v>198</v>
      </c>
      <c r="B24" t="s">
        <v>206</v>
      </c>
    </row>
    <row r="25" spans="1:2">
      <c r="A25" t="s">
        <v>199</v>
      </c>
      <c r="B25" t="s">
        <v>220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P42"/>
  <sheetViews>
    <sheetView zoomScaleNormal="100" workbookViewId="0">
      <selection activeCell="A4" sqref="A4:XFD42"/>
    </sheetView>
  </sheetViews>
  <sheetFormatPr defaultColWidth="7.77734375" defaultRowHeight="15.6"/>
  <cols>
    <col min="1" max="1" width="0.44140625" style="53" customWidth="1"/>
    <col min="2" max="2" width="8.6640625" style="53" customWidth="1"/>
    <col min="3" max="5" width="8.44140625" style="53" customWidth="1"/>
    <col min="6" max="6" width="10" style="53" customWidth="1"/>
    <col min="7" max="9" width="7.77734375" style="53" customWidth="1"/>
    <col min="10" max="10" width="9.21875" style="53" customWidth="1"/>
    <col min="11" max="11" width="2.21875" style="53" customWidth="1"/>
    <col min="12" max="13" width="9.21875" style="53" customWidth="1"/>
    <col min="14" max="42" width="7.77734375" style="53" hidden="1" customWidth="1"/>
    <col min="43" max="237" width="9.21875" style="53" customWidth="1"/>
    <col min="238" max="238" width="6" style="53" customWidth="1"/>
    <col min="239" max="239" width="3.44140625" style="53" customWidth="1"/>
    <col min="240" max="240" width="8.21875" style="53" customWidth="1"/>
    <col min="241" max="243" width="6.44140625" style="53" customWidth="1"/>
    <col min="244" max="244" width="6.21875" style="53" customWidth="1"/>
    <col min="245" max="245" width="8" style="53" customWidth="1"/>
    <col min="246" max="246" width="6.44140625" style="53" customWidth="1"/>
    <col min="247" max="247" width="6.77734375" style="53" customWidth="1"/>
    <col min="248" max="248" width="8" style="53" customWidth="1"/>
    <col min="249" max="249" width="8.44140625" style="53" customWidth="1"/>
    <col min="250" max="250" width="6.44140625" style="53" customWidth="1"/>
    <col min="251" max="16384" width="7.77734375" style="53"/>
  </cols>
  <sheetData>
    <row r="1" spans="2:22" ht="21" customHeight="1">
      <c r="B1" s="369" t="s">
        <v>221</v>
      </c>
      <c r="C1" s="409"/>
      <c r="D1" s="409"/>
      <c r="E1" s="409"/>
      <c r="F1" s="409"/>
      <c r="G1" s="409"/>
      <c r="H1" s="409"/>
      <c r="I1" s="409"/>
      <c r="J1" s="372"/>
      <c r="K1" s="343"/>
      <c r="L1" s="343"/>
      <c r="M1" s="343"/>
      <c r="N1" s="343"/>
      <c r="O1" s="343"/>
      <c r="P1" s="343"/>
      <c r="Q1" s="343"/>
      <c r="R1" s="343"/>
      <c r="S1" s="343"/>
      <c r="T1" s="343"/>
      <c r="U1" s="343"/>
      <c r="V1" s="343"/>
    </row>
    <row r="2" spans="2:22" ht="15" customHeight="1">
      <c r="B2" s="489" t="s">
        <v>323</v>
      </c>
      <c r="C2" s="498" t="s">
        <v>222</v>
      </c>
      <c r="D2" s="499"/>
      <c r="E2" s="499"/>
      <c r="F2" s="499"/>
      <c r="G2" s="503" t="s">
        <v>223</v>
      </c>
      <c r="H2" s="499"/>
      <c r="I2" s="499"/>
      <c r="J2" s="504"/>
      <c r="K2" s="343"/>
      <c r="L2" s="343"/>
      <c r="M2" s="343"/>
      <c r="N2" s="343"/>
      <c r="O2" s="343"/>
      <c r="P2" s="343"/>
      <c r="Q2" s="343"/>
      <c r="R2" s="343"/>
      <c r="S2" s="343" t="s">
        <v>224</v>
      </c>
      <c r="T2" s="343"/>
      <c r="U2" s="343"/>
      <c r="V2" s="343"/>
    </row>
    <row r="3" spans="2:22" s="54" customFormat="1" ht="87.75" customHeight="1">
      <c r="B3" s="490"/>
      <c r="C3" s="427" t="s">
        <v>125</v>
      </c>
      <c r="D3" s="428" t="s">
        <v>117</v>
      </c>
      <c r="E3" s="429" t="s">
        <v>118</v>
      </c>
      <c r="F3" s="120" t="s">
        <v>347</v>
      </c>
      <c r="G3" s="427" t="s">
        <v>125</v>
      </c>
      <c r="H3" s="428" t="s">
        <v>117</v>
      </c>
      <c r="I3" s="429" t="s">
        <v>118</v>
      </c>
      <c r="J3" s="120" t="s">
        <v>362</v>
      </c>
      <c r="K3" s="352"/>
      <c r="O3" s="122" t="s">
        <v>125</v>
      </c>
      <c r="P3" s="123" t="s">
        <v>117</v>
      </c>
      <c r="Q3" s="123" t="s">
        <v>118</v>
      </c>
      <c r="T3" s="122" t="s">
        <v>125</v>
      </c>
      <c r="U3" s="123" t="s">
        <v>117</v>
      </c>
      <c r="V3" s="123" t="s">
        <v>118</v>
      </c>
    </row>
    <row r="4" spans="2:22" s="532" customFormat="1" ht="23.25" customHeight="1">
      <c r="B4" s="523" t="s">
        <v>291</v>
      </c>
      <c r="C4" s="430">
        <v>94.439152703628565</v>
      </c>
      <c r="D4" s="527">
        <v>98.832409080088027</v>
      </c>
      <c r="E4" s="430">
        <v>91.502350475185395</v>
      </c>
      <c r="F4" s="528">
        <v>92.990032033652909</v>
      </c>
      <c r="G4" s="430"/>
      <c r="H4" s="527"/>
      <c r="I4" s="430"/>
      <c r="J4" s="121"/>
      <c r="K4" s="529"/>
      <c r="L4" s="529"/>
      <c r="M4" s="529"/>
      <c r="N4" s="530"/>
      <c r="O4" s="531"/>
      <c r="P4" s="531"/>
      <c r="Q4" s="531"/>
      <c r="R4" s="529"/>
      <c r="S4" s="530"/>
      <c r="T4" s="529"/>
      <c r="U4" s="529"/>
      <c r="V4" s="529"/>
    </row>
    <row r="5" spans="2:22" s="532" customFormat="1" ht="23.25" customHeight="1">
      <c r="B5" s="523" t="s">
        <v>292</v>
      </c>
      <c r="C5" s="103">
        <v>100.71685640593189</v>
      </c>
      <c r="D5" s="103">
        <v>95.547001891348373</v>
      </c>
      <c r="E5" s="533">
        <v>96.228129013668379</v>
      </c>
      <c r="F5" s="528">
        <v>97.792058870882741</v>
      </c>
      <c r="G5" s="103"/>
      <c r="H5" s="103"/>
      <c r="I5" s="533"/>
      <c r="J5" s="121"/>
      <c r="K5" s="529"/>
      <c r="L5" s="529"/>
      <c r="M5" s="529"/>
      <c r="N5" s="530"/>
      <c r="O5" s="531"/>
      <c r="P5" s="531"/>
      <c r="Q5" s="531"/>
      <c r="R5" s="529"/>
      <c r="S5" s="530"/>
      <c r="T5" s="529"/>
      <c r="U5" s="529"/>
      <c r="V5" s="529"/>
    </row>
    <row r="6" spans="2:22" s="532" customFormat="1" ht="23.25" customHeight="1">
      <c r="B6" s="523" t="s">
        <v>293</v>
      </c>
      <c r="C6" s="103">
        <v>101.08587643908764</v>
      </c>
      <c r="D6" s="103">
        <v>99.852295768498692</v>
      </c>
      <c r="E6" s="533">
        <v>104.37801618237432</v>
      </c>
      <c r="F6" s="528">
        <v>102.88377897844383</v>
      </c>
      <c r="G6" s="103"/>
      <c r="H6" s="103"/>
      <c r="I6" s="533"/>
      <c r="J6" s="121"/>
      <c r="K6" s="529"/>
      <c r="L6" s="529"/>
      <c r="M6" s="529"/>
      <c r="N6" s="530"/>
      <c r="O6" s="531"/>
      <c r="P6" s="531"/>
      <c r="Q6" s="531"/>
      <c r="R6" s="529"/>
      <c r="S6" s="530"/>
      <c r="T6" s="529"/>
      <c r="U6" s="529"/>
      <c r="V6" s="529"/>
    </row>
    <row r="7" spans="2:22" s="532" customFormat="1" ht="23.25" customHeight="1">
      <c r="B7" s="523" t="s">
        <v>294</v>
      </c>
      <c r="C7" s="103">
        <v>101.11955338897501</v>
      </c>
      <c r="D7" s="103">
        <v>106.96666677081652</v>
      </c>
      <c r="E7" s="533">
        <v>108.64897913784155</v>
      </c>
      <c r="F7" s="528">
        <v>106.29166498060935</v>
      </c>
      <c r="G7" s="103"/>
      <c r="H7" s="103"/>
      <c r="I7" s="533"/>
      <c r="J7" s="121"/>
      <c r="K7" s="529"/>
      <c r="L7" s="529"/>
      <c r="M7" s="529"/>
      <c r="N7" s="530"/>
      <c r="O7" s="531"/>
      <c r="P7" s="531"/>
      <c r="Q7" s="531"/>
      <c r="R7" s="529"/>
      <c r="S7" s="530"/>
      <c r="T7" s="529"/>
      <c r="U7" s="529"/>
      <c r="V7" s="529"/>
    </row>
    <row r="8" spans="2:22" s="532" customFormat="1" ht="23.25" customHeight="1">
      <c r="B8" s="523" t="s">
        <v>295</v>
      </c>
      <c r="C8" s="103">
        <v>86.525098804466083</v>
      </c>
      <c r="D8" s="103">
        <v>92.602987893671028</v>
      </c>
      <c r="E8" s="533">
        <v>89.432809605992134</v>
      </c>
      <c r="F8" s="528">
        <v>90.713925215525521</v>
      </c>
      <c r="G8" s="103">
        <v>-8.3800560176546526</v>
      </c>
      <c r="H8" s="103">
        <v>-6.3030146127157991</v>
      </c>
      <c r="I8" s="533">
        <v>-2.2617351996378545</v>
      </c>
      <c r="J8" s="121">
        <v>-2.4476890354265777</v>
      </c>
      <c r="K8" s="529"/>
      <c r="L8" s="529"/>
      <c r="M8" s="529"/>
      <c r="N8" s="530"/>
      <c r="O8" s="531"/>
      <c r="P8" s="531"/>
      <c r="Q8" s="531"/>
      <c r="R8" s="529"/>
      <c r="S8" s="530"/>
      <c r="T8" s="529"/>
      <c r="U8" s="529"/>
      <c r="V8" s="529"/>
    </row>
    <row r="9" spans="2:22" s="532" customFormat="1" ht="23.25" customHeight="1">
      <c r="B9" s="523" t="s">
        <v>296</v>
      </c>
      <c r="C9" s="103">
        <v>84.074547016896773</v>
      </c>
      <c r="D9" s="103">
        <v>96.14625617331744</v>
      </c>
      <c r="E9" s="533">
        <v>93.617361509392964</v>
      </c>
      <c r="F9" s="528">
        <v>92.927037681534415</v>
      </c>
      <c r="G9" s="103">
        <v>-16.523857061184984</v>
      </c>
      <c r="H9" s="103">
        <v>0.6271827164713244</v>
      </c>
      <c r="I9" s="533">
        <v>-2.7131022197309704</v>
      </c>
      <c r="J9" s="121">
        <v>-4.9748632409628755</v>
      </c>
      <c r="K9" s="529"/>
      <c r="L9" s="529"/>
      <c r="M9" s="529"/>
      <c r="N9" s="530"/>
      <c r="O9" s="531"/>
      <c r="P9" s="531"/>
      <c r="Q9" s="531"/>
      <c r="R9" s="529"/>
      <c r="S9" s="530"/>
      <c r="T9" s="529"/>
      <c r="U9" s="529"/>
      <c r="V9" s="529"/>
    </row>
    <row r="10" spans="2:22" s="532" customFormat="1" ht="23.25" customHeight="1">
      <c r="B10" s="523" t="s">
        <v>297</v>
      </c>
      <c r="C10" s="103">
        <v>85.041721468717554</v>
      </c>
      <c r="D10" s="103">
        <v>104.67022086656563</v>
      </c>
      <c r="E10" s="533">
        <v>101.50206196181151</v>
      </c>
      <c r="F10" s="528">
        <v>99.272045571252406</v>
      </c>
      <c r="G10" s="103">
        <v>-15.871806760302448</v>
      </c>
      <c r="H10" s="103">
        <v>4.8250519039011266</v>
      </c>
      <c r="I10" s="533">
        <v>-2.7553256190822992</v>
      </c>
      <c r="J10" s="121">
        <v>-3.5104983925096178</v>
      </c>
      <c r="K10" s="529"/>
      <c r="L10" s="529"/>
      <c r="M10" s="529"/>
      <c r="N10" s="530"/>
      <c r="O10" s="531"/>
      <c r="P10" s="531"/>
      <c r="Q10" s="531"/>
      <c r="R10" s="529"/>
      <c r="S10" s="530"/>
      <c r="T10" s="529"/>
      <c r="U10" s="529"/>
      <c r="V10" s="529"/>
    </row>
    <row r="11" spans="2:22" s="532" customFormat="1" ht="23.25" customHeight="1">
      <c r="B11" s="523" t="s">
        <v>298</v>
      </c>
      <c r="C11" s="103">
        <v>84.590481999866739</v>
      </c>
      <c r="D11" s="103">
        <v>118.95184686804265</v>
      </c>
      <c r="E11" s="533">
        <v>105.48224861104816</v>
      </c>
      <c r="F11" s="528">
        <v>102.17043081248849</v>
      </c>
      <c r="G11" s="103">
        <v>-16.346068426079924</v>
      </c>
      <c r="H11" s="103">
        <v>11.204593411240154</v>
      </c>
      <c r="I11" s="533">
        <v>-2.9146436090999117</v>
      </c>
      <c r="J11" s="121">
        <v>-3.8772881851767949</v>
      </c>
      <c r="K11" s="529"/>
      <c r="L11" s="529"/>
      <c r="M11" s="529"/>
      <c r="N11" s="530"/>
      <c r="O11" s="531"/>
      <c r="P11" s="531"/>
      <c r="Q11" s="531"/>
      <c r="R11" s="529"/>
      <c r="S11" s="530"/>
      <c r="T11" s="529"/>
      <c r="U11" s="529"/>
      <c r="V11" s="529"/>
    </row>
    <row r="12" spans="2:22" s="532" customFormat="1" ht="23.25" customHeight="1">
      <c r="B12" s="523" t="s">
        <v>299</v>
      </c>
      <c r="C12" s="103">
        <v>82.499461710408795</v>
      </c>
      <c r="D12" s="103">
        <v>95.418895666559735</v>
      </c>
      <c r="E12" s="533">
        <v>82.532411631878077</v>
      </c>
      <c r="F12" s="528">
        <v>85.091921987700104</v>
      </c>
      <c r="G12" s="103">
        <v>-4.6525657291124674</v>
      </c>
      <c r="H12" s="103">
        <v>3.0408390020006664</v>
      </c>
      <c r="I12" s="533">
        <v>-7.7157343088231869</v>
      </c>
      <c r="J12" s="121">
        <v>-6.1975085021050518</v>
      </c>
      <c r="K12" s="529"/>
      <c r="L12" s="529"/>
      <c r="M12" s="529"/>
      <c r="N12" s="530"/>
      <c r="O12" s="531"/>
      <c r="P12" s="531"/>
      <c r="Q12" s="531"/>
      <c r="R12" s="529"/>
      <c r="S12" s="530"/>
      <c r="T12" s="529"/>
      <c r="U12" s="529"/>
      <c r="V12" s="529"/>
    </row>
    <row r="13" spans="2:22" s="532" customFormat="1" ht="23.25" customHeight="1">
      <c r="B13" s="523" t="s">
        <v>300</v>
      </c>
      <c r="C13" s="103">
        <v>79.867000567445146</v>
      </c>
      <c r="D13" s="103">
        <v>95.491157104328934</v>
      </c>
      <c r="E13" s="533">
        <v>86.414564896332848</v>
      </c>
      <c r="F13" s="528">
        <v>86.977932809452398</v>
      </c>
      <c r="G13" s="103">
        <v>-5.0045425146400362</v>
      </c>
      <c r="H13" s="103">
        <v>-0.68135681519163427</v>
      </c>
      <c r="I13" s="533">
        <v>-7.6938684202688563</v>
      </c>
      <c r="J13" s="121">
        <v>-6.4019095201010288</v>
      </c>
      <c r="K13" s="529"/>
      <c r="L13" s="529"/>
      <c r="M13" s="529"/>
      <c r="N13" s="530"/>
      <c r="O13" s="531"/>
      <c r="P13" s="531"/>
      <c r="Q13" s="531"/>
      <c r="R13" s="529"/>
      <c r="S13" s="530"/>
      <c r="T13" s="529"/>
      <c r="U13" s="529"/>
      <c r="V13" s="529"/>
    </row>
    <row r="14" spans="2:22" s="532" customFormat="1" ht="23.25" customHeight="1">
      <c r="B14" s="523" t="s">
        <v>301</v>
      </c>
      <c r="C14" s="103">
        <v>82.581223941769039</v>
      </c>
      <c r="D14" s="103">
        <v>103.55325136694276</v>
      </c>
      <c r="E14" s="533">
        <v>94.603245564976717</v>
      </c>
      <c r="F14" s="528">
        <v>94.38017811190565</v>
      </c>
      <c r="G14" s="103">
        <v>-2.893282831596494</v>
      </c>
      <c r="H14" s="103">
        <v>-1.0671320747921129</v>
      </c>
      <c r="I14" s="533">
        <v>-6.7967253703972546</v>
      </c>
      <c r="J14" s="121">
        <v>-4.927739154760971</v>
      </c>
      <c r="K14" s="529"/>
      <c r="L14" s="529"/>
      <c r="M14" s="529"/>
      <c r="N14" s="530"/>
      <c r="O14" s="531"/>
      <c r="P14" s="531"/>
      <c r="Q14" s="531"/>
      <c r="R14" s="529"/>
      <c r="S14" s="530"/>
      <c r="T14" s="529"/>
      <c r="U14" s="529"/>
      <c r="V14" s="529"/>
    </row>
    <row r="15" spans="2:22" s="532" customFormat="1" ht="23.25" customHeight="1">
      <c r="B15" s="523" t="s">
        <v>302</v>
      </c>
      <c r="C15" s="103">
        <v>83.261212106863852</v>
      </c>
      <c r="D15" s="103">
        <v>112.51926741736966</v>
      </c>
      <c r="E15" s="533">
        <v>99.148627855423072</v>
      </c>
      <c r="F15" s="528">
        <v>97.540402376886561</v>
      </c>
      <c r="G15" s="103">
        <v>-1.5714178020702008</v>
      </c>
      <c r="H15" s="103">
        <v>-5.4077171729909139</v>
      </c>
      <c r="I15" s="533">
        <v>-6.0044423009785106</v>
      </c>
      <c r="J15" s="121">
        <v>-4.5316716380489197</v>
      </c>
      <c r="K15" s="529"/>
      <c r="L15" s="529"/>
      <c r="M15" s="529"/>
      <c r="N15" s="530"/>
      <c r="O15" s="531"/>
      <c r="P15" s="531"/>
      <c r="Q15" s="531"/>
      <c r="R15" s="529"/>
      <c r="S15" s="530"/>
      <c r="T15" s="529"/>
      <c r="U15" s="529"/>
      <c r="V15" s="529"/>
    </row>
    <row r="16" spans="2:22" s="532" customFormat="1" ht="23.25" customHeight="1">
      <c r="B16" s="523" t="s">
        <v>303</v>
      </c>
      <c r="C16" s="103">
        <v>79.962687247644922</v>
      </c>
      <c r="D16" s="103">
        <v>91.322206918696139</v>
      </c>
      <c r="E16" s="533">
        <v>78.06154542372991</v>
      </c>
      <c r="F16" s="528">
        <v>81.066832692957107</v>
      </c>
      <c r="G16" s="103">
        <v>-3.0748981995403852</v>
      </c>
      <c r="H16" s="103">
        <v>-4.2933726273456756</v>
      </c>
      <c r="I16" s="533">
        <v>-5.4171035593746097</v>
      </c>
      <c r="J16" s="121">
        <v>-4.7302836752527639</v>
      </c>
      <c r="K16" s="529"/>
      <c r="L16" s="529"/>
      <c r="M16" s="529"/>
      <c r="N16" s="530"/>
      <c r="O16" s="531"/>
      <c r="P16" s="531"/>
      <c r="Q16" s="531"/>
      <c r="R16" s="529"/>
      <c r="S16" s="530"/>
      <c r="T16" s="529"/>
      <c r="U16" s="529"/>
      <c r="V16" s="529"/>
    </row>
    <row r="17" spans="2:22" s="532" customFormat="1" ht="23.25" customHeight="1">
      <c r="B17" s="523" t="s">
        <v>304</v>
      </c>
      <c r="C17" s="103">
        <v>86.470979446781811</v>
      </c>
      <c r="D17" s="103">
        <v>105.37667312212568</v>
      </c>
      <c r="E17" s="533">
        <v>85.371190900278648</v>
      </c>
      <c r="F17" s="528">
        <v>89.063511614803986</v>
      </c>
      <c r="G17" s="103">
        <v>8.2687202879990735</v>
      </c>
      <c r="H17" s="103">
        <v>10.352284250777615</v>
      </c>
      <c r="I17" s="533">
        <v>-1.2074052531606014</v>
      </c>
      <c r="J17" s="121">
        <v>2.3978252161046356</v>
      </c>
      <c r="K17" s="529"/>
      <c r="L17" s="529"/>
      <c r="M17" s="529"/>
      <c r="N17" s="530"/>
      <c r="O17" s="531"/>
      <c r="P17" s="531"/>
      <c r="Q17" s="531"/>
      <c r="R17" s="529"/>
      <c r="S17" s="530"/>
      <c r="T17" s="529"/>
      <c r="U17" s="529"/>
      <c r="V17" s="529"/>
    </row>
    <row r="18" spans="2:22" s="532" customFormat="1" ht="23.25" customHeight="1">
      <c r="B18" s="523" t="s">
        <v>305</v>
      </c>
      <c r="C18" s="103">
        <v>87.148517486367666</v>
      </c>
      <c r="D18" s="103">
        <v>135.5731606308523</v>
      </c>
      <c r="E18" s="533">
        <v>95.669856634184484</v>
      </c>
      <c r="F18" s="528">
        <v>99.14525386798914</v>
      </c>
      <c r="G18" s="103">
        <v>5.530668264034432</v>
      </c>
      <c r="H18" s="103">
        <v>30.921201257550507</v>
      </c>
      <c r="I18" s="533">
        <v>1.1274571636923127</v>
      </c>
      <c r="J18" s="121">
        <v>5.0488098787370177</v>
      </c>
      <c r="K18" s="529"/>
      <c r="L18" s="529"/>
      <c r="M18" s="529"/>
      <c r="N18" s="530"/>
      <c r="O18" s="531"/>
      <c r="P18" s="531"/>
      <c r="Q18" s="531"/>
      <c r="R18" s="529"/>
      <c r="S18" s="530"/>
      <c r="T18" s="529"/>
      <c r="U18" s="529"/>
      <c r="V18" s="529"/>
    </row>
    <row r="19" spans="2:22" s="532" customFormat="1" ht="23.25" customHeight="1">
      <c r="B19" s="523" t="s">
        <v>306</v>
      </c>
      <c r="C19" s="103">
        <v>84.421735161282285</v>
      </c>
      <c r="D19" s="103">
        <v>124.48062572875041</v>
      </c>
      <c r="E19" s="533">
        <v>96.86239597806339</v>
      </c>
      <c r="F19" s="528">
        <v>97.593453149091502</v>
      </c>
      <c r="G19" s="103">
        <v>1.3938339654831395</v>
      </c>
      <c r="H19" s="103">
        <v>10.630497856880169</v>
      </c>
      <c r="I19" s="533">
        <v>-2.3058633556617991</v>
      </c>
      <c r="J19" s="121">
        <v>5.4388510721906869E-2</v>
      </c>
      <c r="K19" s="529"/>
      <c r="L19" s="529"/>
      <c r="M19" s="529"/>
      <c r="N19" s="530"/>
      <c r="O19" s="531"/>
      <c r="P19" s="531"/>
      <c r="Q19" s="531"/>
      <c r="R19" s="529"/>
      <c r="S19" s="530"/>
      <c r="T19" s="529"/>
      <c r="U19" s="529"/>
      <c r="V19" s="529"/>
    </row>
    <row r="20" spans="2:22" s="532" customFormat="1" ht="23.25" customHeight="1">
      <c r="B20" s="523" t="s">
        <v>307</v>
      </c>
      <c r="C20" s="103">
        <v>98.4710736856388</v>
      </c>
      <c r="D20" s="103">
        <v>120.11857321676374</v>
      </c>
      <c r="E20" s="533">
        <v>96.19637904506915</v>
      </c>
      <c r="F20" s="528">
        <v>99.301698955005449</v>
      </c>
      <c r="G20" s="103">
        <v>23.146278689550897</v>
      </c>
      <c r="H20" s="103">
        <v>31.532709589141774</v>
      </c>
      <c r="I20" s="533">
        <v>23.231456055475988</v>
      </c>
      <c r="J20" s="121">
        <v>22.493621196616132</v>
      </c>
      <c r="K20" s="529"/>
      <c r="L20" s="529"/>
      <c r="M20" s="529"/>
      <c r="N20" s="530"/>
      <c r="O20" s="531"/>
      <c r="P20" s="531"/>
      <c r="Q20" s="531"/>
      <c r="R20" s="529"/>
      <c r="S20" s="530"/>
      <c r="T20" s="529"/>
      <c r="U20" s="529"/>
      <c r="V20" s="529"/>
    </row>
    <row r="21" spans="2:22" s="532" customFormat="1" ht="23.25" customHeight="1">
      <c r="B21" s="523" t="s">
        <v>308</v>
      </c>
      <c r="C21" s="103">
        <v>95.065288722379208</v>
      </c>
      <c r="D21" s="103">
        <v>134.98372767457394</v>
      </c>
      <c r="E21" s="533">
        <v>99.117940621244699</v>
      </c>
      <c r="F21" s="528">
        <v>102.67498041374958</v>
      </c>
      <c r="G21" s="103">
        <v>9.9389521554878826</v>
      </c>
      <c r="H21" s="103">
        <v>28.096402814060525</v>
      </c>
      <c r="I21" s="533">
        <v>16.102328638033782</v>
      </c>
      <c r="J21" s="121">
        <v>15.282879096228143</v>
      </c>
      <c r="K21" s="529"/>
      <c r="L21" s="529"/>
      <c r="M21" s="529"/>
      <c r="N21" s="530"/>
      <c r="O21" s="531"/>
      <c r="P21" s="531"/>
      <c r="Q21" s="531"/>
      <c r="R21" s="529"/>
      <c r="S21" s="530"/>
      <c r="T21" s="529"/>
      <c r="U21" s="529"/>
      <c r="V21" s="529"/>
    </row>
    <row r="22" spans="2:22" s="532" customFormat="1" ht="23.25" customHeight="1">
      <c r="B22" s="523" t="s">
        <v>309</v>
      </c>
      <c r="C22" s="103">
        <v>95.11570162929219</v>
      </c>
      <c r="D22" s="103">
        <v>128.34368880863357</v>
      </c>
      <c r="E22" s="533">
        <v>105.28098800531308</v>
      </c>
      <c r="F22" s="528">
        <v>107.25827496288929</v>
      </c>
      <c r="G22" s="103">
        <v>9.1420765065461893</v>
      </c>
      <c r="H22" s="103">
        <v>-5.3325243643936489</v>
      </c>
      <c r="I22" s="533">
        <v>10.046143800422897</v>
      </c>
      <c r="J22" s="121">
        <v>8.1829646688913016</v>
      </c>
      <c r="K22" s="529"/>
      <c r="L22" s="529"/>
      <c r="M22" s="529"/>
      <c r="N22" s="530"/>
      <c r="O22" s="531"/>
      <c r="P22" s="531"/>
      <c r="Q22" s="531"/>
      <c r="R22" s="529"/>
      <c r="S22" s="530"/>
      <c r="T22" s="529"/>
      <c r="U22" s="529"/>
      <c r="V22" s="529"/>
    </row>
    <row r="23" spans="2:22" s="532" customFormat="1" ht="23.25" customHeight="1">
      <c r="B23" s="523" t="s">
        <v>310</v>
      </c>
      <c r="C23" s="103">
        <v>95.378115277456061</v>
      </c>
      <c r="D23" s="103">
        <v>135.48896706236238</v>
      </c>
      <c r="E23" s="533">
        <v>105.67102716981344</v>
      </c>
      <c r="F23" s="528">
        <v>108.06215796437924</v>
      </c>
      <c r="G23" s="103">
        <v>12.978150822465693</v>
      </c>
      <c r="H23" s="103">
        <v>8.8434174146904638</v>
      </c>
      <c r="I23" s="533">
        <v>9.0939637645810052</v>
      </c>
      <c r="J23" s="121">
        <v>10.726851522811586</v>
      </c>
      <c r="K23" s="529"/>
      <c r="L23" s="529"/>
      <c r="M23" s="529"/>
      <c r="N23" s="530"/>
      <c r="O23" s="531"/>
      <c r="P23" s="531"/>
      <c r="Q23" s="531"/>
      <c r="R23" s="529"/>
      <c r="S23" s="530"/>
      <c r="T23" s="529"/>
      <c r="U23" s="529"/>
      <c r="V23" s="529"/>
    </row>
    <row r="24" spans="2:22" s="532" customFormat="1" ht="23.25" customHeight="1">
      <c r="B24" s="523" t="s">
        <v>311</v>
      </c>
      <c r="C24" s="103">
        <v>94.54434540519479</v>
      </c>
      <c r="D24" s="103">
        <v>164.36382186382937</v>
      </c>
      <c r="E24" s="533">
        <v>122.08742329411211</v>
      </c>
      <c r="F24" s="528">
        <v>122.78651986321414</v>
      </c>
      <c r="G24" s="103">
        <v>-3.9876972327729305</v>
      </c>
      <c r="H24" s="103">
        <v>36.834643854136914</v>
      </c>
      <c r="I24" s="533">
        <v>26.914780479328343</v>
      </c>
      <c r="J24" s="121">
        <v>23.649968888095145</v>
      </c>
      <c r="K24" s="529"/>
      <c r="L24" s="529"/>
      <c r="M24" s="529"/>
      <c r="N24" s="530"/>
      <c r="O24" s="531"/>
      <c r="P24" s="531"/>
      <c r="Q24" s="531"/>
      <c r="R24" s="529"/>
      <c r="S24" s="530"/>
      <c r="T24" s="529"/>
      <c r="U24" s="529"/>
      <c r="V24" s="529"/>
    </row>
    <row r="25" spans="2:22" s="532" customFormat="1" ht="23.25" customHeight="1">
      <c r="B25" s="523" t="s">
        <v>312</v>
      </c>
      <c r="C25" s="103">
        <v>89.472318184112453</v>
      </c>
      <c r="D25" s="103">
        <v>169.80166679482682</v>
      </c>
      <c r="E25" s="533">
        <v>123.65292871379678</v>
      </c>
      <c r="F25" s="528">
        <v>119.1134053473164</v>
      </c>
      <c r="G25" s="103">
        <v>-5.8832941165308057</v>
      </c>
      <c r="H25" s="103">
        <v>25.794175135090242</v>
      </c>
      <c r="I25" s="533">
        <v>24.753327136110116</v>
      </c>
      <c r="J25" s="121">
        <v>16.010156386029848</v>
      </c>
      <c r="K25" s="529"/>
      <c r="L25" s="529"/>
      <c r="M25" s="529"/>
      <c r="N25" s="530"/>
      <c r="O25" s="531"/>
      <c r="P25" s="531"/>
      <c r="Q25" s="531"/>
      <c r="R25" s="529"/>
      <c r="S25" s="530"/>
      <c r="T25" s="529"/>
      <c r="U25" s="529"/>
      <c r="V25" s="529"/>
    </row>
    <row r="26" spans="2:22" s="532" customFormat="1" ht="23.25" customHeight="1">
      <c r="B26" s="523" t="s">
        <v>313</v>
      </c>
      <c r="C26" s="103">
        <v>94.9381444162739</v>
      </c>
      <c r="D26" s="103">
        <v>187.50790850402285</v>
      </c>
      <c r="E26" s="533">
        <v>131.67869314293901</v>
      </c>
      <c r="F26" s="528">
        <v>130.54262931033952</v>
      </c>
      <c r="G26" s="103">
        <v>-0.18667497582082149</v>
      </c>
      <c r="H26" s="103">
        <v>46.098269610752652</v>
      </c>
      <c r="I26" s="533">
        <v>25.0735727672823</v>
      </c>
      <c r="J26" s="121">
        <v>21.708678752764271</v>
      </c>
      <c r="K26" s="529"/>
      <c r="L26" s="529"/>
      <c r="M26" s="529"/>
      <c r="N26" s="530"/>
      <c r="O26" s="531"/>
      <c r="P26" s="531"/>
      <c r="Q26" s="531"/>
      <c r="R26" s="529"/>
      <c r="S26" s="530"/>
      <c r="T26" s="529"/>
      <c r="U26" s="529"/>
      <c r="V26" s="529"/>
    </row>
    <row r="27" spans="2:22" s="532" customFormat="1" ht="23.25" customHeight="1">
      <c r="B27" s="523" t="s">
        <v>314</v>
      </c>
      <c r="C27" s="103">
        <v>91.755155856703979</v>
      </c>
      <c r="D27" s="103">
        <v>117.54671059849937</v>
      </c>
      <c r="E27" s="533">
        <v>128.50904349763738</v>
      </c>
      <c r="F27" s="528">
        <v>112.76783860318477</v>
      </c>
      <c r="G27" s="103">
        <v>-3.7985227640668313</v>
      </c>
      <c r="H27" s="103">
        <v>-13.242595949236673</v>
      </c>
      <c r="I27" s="533">
        <v>21.612372794600759</v>
      </c>
      <c r="J27" s="121">
        <v>4.354605467305845</v>
      </c>
      <c r="K27" s="529"/>
      <c r="L27" s="529"/>
      <c r="M27" s="529"/>
      <c r="N27" s="530"/>
      <c r="O27" s="531"/>
      <c r="P27" s="531"/>
      <c r="Q27" s="531"/>
      <c r="R27" s="529"/>
      <c r="S27" s="530"/>
      <c r="T27" s="529"/>
      <c r="U27" s="529"/>
      <c r="V27" s="529"/>
    </row>
    <row r="28" spans="2:22" s="532" customFormat="1" ht="23.25" customHeight="1">
      <c r="B28" s="523" t="s">
        <v>315</v>
      </c>
      <c r="C28" s="103">
        <v>112.0400258105589</v>
      </c>
      <c r="D28" s="103">
        <v>149.39155021492024</v>
      </c>
      <c r="E28" s="533">
        <v>140.60994465059034</v>
      </c>
      <c r="F28" s="528">
        <v>131.8362244143037</v>
      </c>
      <c r="G28" s="103">
        <v>18.505263673233713</v>
      </c>
      <c r="H28" s="103">
        <v>-9.1092257889410888</v>
      </c>
      <c r="I28" s="533">
        <v>15.171522878205849</v>
      </c>
      <c r="J28" s="121">
        <v>7.3702753047900131</v>
      </c>
      <c r="K28" s="529"/>
      <c r="L28" s="529"/>
      <c r="M28" s="529"/>
      <c r="N28" s="530"/>
      <c r="O28" s="531"/>
      <c r="P28" s="531"/>
      <c r="Q28" s="531"/>
      <c r="R28" s="529"/>
      <c r="S28" s="530"/>
      <c r="T28" s="529"/>
      <c r="U28" s="529"/>
      <c r="V28" s="529"/>
    </row>
    <row r="29" spans="2:22" s="532" customFormat="1" ht="23.25" customHeight="1">
      <c r="B29" s="523" t="s">
        <v>316</v>
      </c>
      <c r="C29" s="103">
        <v>106.49003957860654</v>
      </c>
      <c r="D29" s="103">
        <v>169.29176457876233</v>
      </c>
      <c r="E29" s="533">
        <v>141.10410522800495</v>
      </c>
      <c r="F29" s="528">
        <v>130.2546143512138</v>
      </c>
      <c r="G29" s="103">
        <v>19.020096650983959</v>
      </c>
      <c r="H29" s="103">
        <v>-0.30029282143655678</v>
      </c>
      <c r="I29" s="533">
        <v>14.113031285009114</v>
      </c>
      <c r="J29" s="121">
        <v>9.3534468025755331</v>
      </c>
      <c r="K29" s="529"/>
      <c r="L29" s="529"/>
      <c r="M29" s="529"/>
      <c r="N29" s="530"/>
      <c r="O29" s="531"/>
      <c r="P29" s="531"/>
      <c r="Q29" s="531"/>
      <c r="R29" s="529"/>
      <c r="S29" s="530"/>
      <c r="T29" s="529"/>
      <c r="U29" s="529"/>
      <c r="V29" s="529"/>
    </row>
    <row r="30" spans="2:22" s="532" customFormat="1" ht="23.25" customHeight="1">
      <c r="B30" s="523" t="s">
        <v>317</v>
      </c>
      <c r="C30" s="103">
        <v>110.12593521072603</v>
      </c>
      <c r="D30" s="103">
        <v>142.0859953969246</v>
      </c>
      <c r="E30" s="533">
        <v>153.08343414735185</v>
      </c>
      <c r="F30" s="528">
        <v>133.96026868458873</v>
      </c>
      <c r="G30" s="103">
        <v>15.997564401362681</v>
      </c>
      <c r="H30" s="103">
        <v>-24.223998587304251</v>
      </c>
      <c r="I30" s="533">
        <v>16.255280557179972</v>
      </c>
      <c r="J30" s="121">
        <v>2.6180255387107536</v>
      </c>
      <c r="K30" s="529"/>
      <c r="L30" s="529"/>
      <c r="M30" s="529"/>
      <c r="N30" s="530"/>
      <c r="O30" s="531"/>
      <c r="P30" s="531"/>
      <c r="Q30" s="531"/>
      <c r="R30" s="529"/>
      <c r="S30" s="530"/>
      <c r="T30" s="529"/>
      <c r="U30" s="529"/>
      <c r="V30" s="529"/>
    </row>
    <row r="31" spans="2:22" s="532" customFormat="1" ht="23.25" customHeight="1">
      <c r="B31" s="523" t="s">
        <v>318</v>
      </c>
      <c r="C31" s="103">
        <v>108.66839452470303</v>
      </c>
      <c r="D31" s="103">
        <v>147.26345509531103</v>
      </c>
      <c r="E31" s="533">
        <v>151.01704089330394</v>
      </c>
      <c r="F31" s="528">
        <v>132.39772911467108</v>
      </c>
      <c r="G31" s="103">
        <v>18.433011758394073</v>
      </c>
      <c r="H31" s="103">
        <v>25.280796328120331</v>
      </c>
      <c r="I31" s="533">
        <v>17.514718640077945</v>
      </c>
      <c r="J31" s="121">
        <v>17.407348366905666</v>
      </c>
      <c r="K31" s="529"/>
      <c r="L31" s="529"/>
      <c r="M31" s="529"/>
      <c r="N31" s="530"/>
      <c r="O31" s="531"/>
      <c r="P31" s="531"/>
      <c r="Q31" s="531"/>
      <c r="R31" s="529"/>
      <c r="S31" s="530"/>
      <c r="T31" s="529"/>
      <c r="U31" s="529"/>
      <c r="V31" s="529"/>
    </row>
    <row r="32" spans="2:22" s="532" customFormat="1" ht="23.25" customHeight="1">
      <c r="B32" s="523" t="s">
        <v>319</v>
      </c>
      <c r="C32" s="103">
        <v>105.59099404181171</v>
      </c>
      <c r="D32" s="103">
        <v>127.6787284501395</v>
      </c>
      <c r="E32" s="533">
        <v>131.03449741000824</v>
      </c>
      <c r="F32" s="528">
        <v>121.39860043167768</v>
      </c>
      <c r="G32" s="103">
        <v>-5.7560070359600246</v>
      </c>
      <c r="H32" s="103">
        <v>-14.534169926976375</v>
      </c>
      <c r="I32" s="533">
        <v>-6.8099360001717173</v>
      </c>
      <c r="J32" s="121">
        <v>-7.9171138501548057</v>
      </c>
      <c r="K32" s="529"/>
      <c r="L32" s="529"/>
      <c r="M32" s="529"/>
      <c r="N32" s="530"/>
      <c r="O32" s="531"/>
      <c r="P32" s="531"/>
      <c r="Q32" s="531"/>
      <c r="R32" s="529"/>
      <c r="S32" s="530"/>
      <c r="T32" s="529"/>
      <c r="U32" s="529"/>
      <c r="V32" s="529"/>
    </row>
    <row r="33" spans="1:250" s="532" customFormat="1" ht="23.25" customHeight="1">
      <c r="B33" s="523" t="s">
        <v>320</v>
      </c>
      <c r="C33" s="103">
        <v>107.56050276995151</v>
      </c>
      <c r="D33" s="103">
        <v>152.82826664180834</v>
      </c>
      <c r="E33" s="533">
        <v>135.36394381011002</v>
      </c>
      <c r="F33" s="528">
        <v>126.35660151987938</v>
      </c>
      <c r="G33" s="103">
        <v>1.0052237707685237</v>
      </c>
      <c r="H33" s="103">
        <v>-9.7249254728480281</v>
      </c>
      <c r="I33" s="533">
        <v>-4.0680328957259064</v>
      </c>
      <c r="J33" s="121">
        <v>-2.9926101664421481</v>
      </c>
      <c r="K33" s="529"/>
      <c r="L33" s="529"/>
      <c r="M33" s="529"/>
      <c r="N33" s="529"/>
      <c r="O33" s="531"/>
      <c r="P33" s="531"/>
      <c r="Q33" s="531"/>
      <c r="R33" s="529"/>
      <c r="S33" s="529"/>
      <c r="T33" s="529"/>
      <c r="U33" s="529"/>
      <c r="V33" s="529"/>
    </row>
    <row r="34" spans="1:250" s="532" customFormat="1" ht="23.25" customHeight="1">
      <c r="B34" s="523" t="s">
        <v>321</v>
      </c>
      <c r="C34" s="103">
        <v>111.15489011937933</v>
      </c>
      <c r="D34" s="103">
        <v>152.18118149264589</v>
      </c>
      <c r="E34" s="533">
        <v>146.06152618634059</v>
      </c>
      <c r="F34" s="528">
        <v>134.6444157378902</v>
      </c>
      <c r="G34" s="103">
        <v>0.93434385522756713</v>
      </c>
      <c r="H34" s="103">
        <v>7.10498319522614</v>
      </c>
      <c r="I34" s="533">
        <v>-4.586980949390167</v>
      </c>
      <c r="J34" s="121">
        <v>0.5107089288633091</v>
      </c>
      <c r="K34" s="529"/>
      <c r="L34" s="529"/>
      <c r="M34" s="529"/>
      <c r="N34" s="529"/>
      <c r="O34" s="531"/>
      <c r="P34" s="531"/>
      <c r="Q34" s="531"/>
      <c r="R34" s="529"/>
      <c r="S34" s="529"/>
      <c r="T34" s="529"/>
      <c r="U34" s="529"/>
      <c r="V34" s="529"/>
    </row>
    <row r="35" spans="1:250" s="532" customFormat="1" ht="23.25" customHeight="1">
      <c r="B35" s="523" t="s">
        <v>322</v>
      </c>
      <c r="C35" s="103">
        <v>110.17222734626104</v>
      </c>
      <c r="D35" s="103">
        <v>161.808837418661</v>
      </c>
      <c r="E35" s="533">
        <v>144.90236116125919</v>
      </c>
      <c r="F35" s="528">
        <v>137.07023567567174</v>
      </c>
      <c r="G35" s="103">
        <v>1.3838732302391179</v>
      </c>
      <c r="H35" s="103">
        <v>9.8771160257892916</v>
      </c>
      <c r="I35" s="533">
        <v>-4.0489998319890788</v>
      </c>
      <c r="J35" s="121">
        <v>3.5291440361139053</v>
      </c>
      <c r="K35" s="529"/>
      <c r="L35" s="529"/>
      <c r="M35" s="529"/>
      <c r="N35" s="529"/>
      <c r="O35" s="529"/>
      <c r="P35" s="529"/>
      <c r="Q35" s="529"/>
      <c r="R35" s="529"/>
      <c r="S35" s="529"/>
      <c r="T35" s="529"/>
      <c r="U35" s="529"/>
      <c r="V35" s="529"/>
    </row>
    <row r="36" spans="1:250" s="532" customFormat="1" ht="23.25" customHeight="1">
      <c r="B36" s="523" t="s">
        <v>401</v>
      </c>
      <c r="C36" s="103">
        <v>108.93609900289319</v>
      </c>
      <c r="D36" s="103">
        <v>160.23386716751966</v>
      </c>
      <c r="E36" s="533">
        <v>135.11707003908106</v>
      </c>
      <c r="F36" s="528">
        <v>131.2279834297924</v>
      </c>
      <c r="G36" s="103">
        <v>3.1679832086407771</v>
      </c>
      <c r="H36" s="103">
        <v>25.497699665840145</v>
      </c>
      <c r="I36" s="533">
        <v>3.1156471843429188</v>
      </c>
      <c r="J36" s="121">
        <v>8.0967844465774022</v>
      </c>
      <c r="K36" s="529"/>
      <c r="L36" s="529"/>
      <c r="M36" s="529"/>
      <c r="N36" s="529"/>
      <c r="O36" s="529"/>
      <c r="P36" s="529"/>
      <c r="Q36" s="529"/>
      <c r="R36" s="529"/>
      <c r="S36" s="529"/>
      <c r="T36" s="529"/>
      <c r="U36" s="529"/>
      <c r="V36" s="529"/>
    </row>
    <row r="37" spans="1:250" s="532" customFormat="1" ht="23.25" customHeight="1">
      <c r="B37" s="523" t="s">
        <v>402</v>
      </c>
      <c r="C37" s="103">
        <v>106.17992918651689</v>
      </c>
      <c r="D37" s="103">
        <v>157.0751483640455</v>
      </c>
      <c r="E37" s="533">
        <v>136.8576019107833</v>
      </c>
      <c r="F37" s="528">
        <v>127.02912862092479</v>
      </c>
      <c r="G37" s="103">
        <v>-1.2835321032176381</v>
      </c>
      <c r="H37" s="103">
        <v>2.7788587906914017</v>
      </c>
      <c r="I37" s="533">
        <v>1.1034386695829568</v>
      </c>
      <c r="J37" s="121">
        <v>0.53224532233056721</v>
      </c>
      <c r="K37" s="529"/>
      <c r="L37" s="529"/>
      <c r="M37" s="529"/>
      <c r="N37" s="529"/>
      <c r="O37" s="529"/>
      <c r="P37" s="529"/>
      <c r="Q37" s="529"/>
      <c r="R37" s="529"/>
      <c r="S37" s="529"/>
      <c r="T37" s="529"/>
      <c r="U37" s="529"/>
      <c r="V37" s="529"/>
    </row>
    <row r="38" spans="1:250" s="532" customFormat="1" ht="23.25" customHeight="1">
      <c r="B38" s="523" t="s">
        <v>403</v>
      </c>
      <c r="C38" s="103">
        <v>109.0107962325513</v>
      </c>
      <c r="D38" s="103">
        <v>164.84942449833974</v>
      </c>
      <c r="E38" s="533">
        <v>147.6373295951191</v>
      </c>
      <c r="F38" s="528">
        <v>135.82049701279172</v>
      </c>
      <c r="G38" s="103">
        <v>-1.9289244805381855</v>
      </c>
      <c r="H38" s="103">
        <v>8.3244477940303199</v>
      </c>
      <c r="I38" s="533">
        <v>1.0788627573069078</v>
      </c>
      <c r="J38" s="121">
        <v>0.87347200287236149</v>
      </c>
      <c r="K38" s="529"/>
      <c r="L38" s="529"/>
      <c r="M38" s="529"/>
      <c r="N38" s="529"/>
      <c r="O38" s="529"/>
      <c r="P38" s="529"/>
      <c r="Q38" s="529"/>
      <c r="R38" s="529"/>
      <c r="S38" s="529"/>
      <c r="T38" s="529"/>
      <c r="U38" s="529"/>
      <c r="V38" s="529"/>
    </row>
    <row r="39" spans="1:250" s="532" customFormat="1" ht="23.25" customHeight="1">
      <c r="B39" s="523" t="s">
        <v>404</v>
      </c>
      <c r="C39" s="103">
        <v>109.56481009220838</v>
      </c>
      <c r="D39" s="103">
        <v>159.28943945878237</v>
      </c>
      <c r="E39" s="533">
        <v>148.3705834721961</v>
      </c>
      <c r="F39" s="528">
        <v>135.22265390414282</v>
      </c>
      <c r="G39" s="103">
        <v>-0.55133427786986999</v>
      </c>
      <c r="H39" s="103">
        <v>-1.5570212357190201</v>
      </c>
      <c r="I39" s="533">
        <v>2.3934891627315835</v>
      </c>
      <c r="J39" s="121">
        <v>-1.3479088019521299</v>
      </c>
      <c r="K39" s="529"/>
      <c r="L39" s="529"/>
      <c r="M39" s="529"/>
      <c r="N39" s="529"/>
      <c r="O39" s="529"/>
      <c r="P39" s="529"/>
      <c r="Q39" s="529"/>
      <c r="R39" s="529"/>
      <c r="S39" s="529"/>
      <c r="T39" s="529"/>
      <c r="U39" s="529"/>
      <c r="V39" s="529"/>
    </row>
    <row r="40" spans="1:250" s="532" customFormat="1" ht="22.8" customHeight="1">
      <c r="A40" s="529"/>
      <c r="B40" s="523" t="s">
        <v>383</v>
      </c>
      <c r="C40" s="103">
        <v>107.24901433248466</v>
      </c>
      <c r="D40" s="103">
        <v>194.59211561757311</v>
      </c>
      <c r="E40" s="533">
        <v>143.65574519712143</v>
      </c>
      <c r="F40" s="528">
        <v>144.46402892196403</v>
      </c>
      <c r="G40" s="103">
        <v>-1.5486920183948598</v>
      </c>
      <c r="H40" s="103">
        <v>21.442563334087765</v>
      </c>
      <c r="I40" s="533">
        <v>6.3194644137640523</v>
      </c>
      <c r="J40" s="121">
        <v>10.08629801832852</v>
      </c>
      <c r="K40" s="529"/>
      <c r="L40" s="534"/>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c r="AR40" s="529"/>
      <c r="AS40" s="529"/>
      <c r="AT40" s="529"/>
      <c r="AU40" s="529"/>
      <c r="AV40" s="529"/>
      <c r="AW40" s="529"/>
      <c r="AX40" s="529"/>
      <c r="AY40" s="529"/>
      <c r="AZ40" s="529"/>
      <c r="BA40" s="529"/>
      <c r="BB40" s="529"/>
      <c r="BC40" s="529"/>
      <c r="BD40" s="529"/>
      <c r="BE40" s="529"/>
      <c r="BF40" s="529"/>
      <c r="BG40" s="529"/>
      <c r="BH40" s="529"/>
      <c r="BI40" s="529"/>
      <c r="BJ40" s="529"/>
      <c r="BK40" s="529"/>
      <c r="BL40" s="529"/>
      <c r="BM40" s="529"/>
      <c r="BN40" s="529"/>
      <c r="BO40" s="529"/>
      <c r="BP40" s="529"/>
      <c r="BQ40" s="529"/>
      <c r="BR40" s="529"/>
      <c r="BS40" s="529"/>
      <c r="BT40" s="529"/>
      <c r="BU40" s="529"/>
      <c r="BV40" s="529"/>
      <c r="BW40" s="529"/>
      <c r="BX40" s="529"/>
      <c r="BY40" s="529"/>
      <c r="BZ40" s="529"/>
      <c r="CA40" s="529"/>
      <c r="CB40" s="529"/>
      <c r="CC40" s="529"/>
      <c r="CD40" s="529"/>
      <c r="CE40" s="529"/>
      <c r="CF40" s="529"/>
      <c r="CG40" s="529"/>
      <c r="CH40" s="529"/>
      <c r="CI40" s="529"/>
      <c r="CJ40" s="529"/>
      <c r="CK40" s="529"/>
      <c r="CL40" s="529"/>
      <c r="CM40" s="529"/>
      <c r="CN40" s="529"/>
      <c r="CO40" s="529"/>
      <c r="CP40" s="529"/>
      <c r="CQ40" s="529"/>
      <c r="CR40" s="529"/>
      <c r="CS40" s="529"/>
      <c r="CT40" s="529"/>
      <c r="CU40" s="529"/>
      <c r="CV40" s="529"/>
      <c r="CW40" s="529"/>
      <c r="CX40" s="529"/>
      <c r="CY40" s="529"/>
      <c r="CZ40" s="529"/>
      <c r="DA40" s="529"/>
      <c r="DB40" s="529"/>
      <c r="DC40" s="529"/>
      <c r="DD40" s="529"/>
      <c r="DE40" s="529"/>
      <c r="DF40" s="529"/>
      <c r="DG40" s="529"/>
      <c r="DH40" s="529"/>
      <c r="DI40" s="529"/>
      <c r="DJ40" s="529"/>
      <c r="DK40" s="529"/>
      <c r="DL40" s="529"/>
      <c r="DM40" s="529"/>
      <c r="DN40" s="529"/>
      <c r="DO40" s="529"/>
      <c r="DP40" s="529"/>
      <c r="DQ40" s="529"/>
      <c r="DR40" s="529"/>
      <c r="DS40" s="529"/>
      <c r="DT40" s="529"/>
      <c r="DU40" s="529"/>
      <c r="DV40" s="529"/>
      <c r="DW40" s="529"/>
      <c r="DX40" s="529"/>
      <c r="DY40" s="529"/>
      <c r="DZ40" s="529"/>
      <c r="EA40" s="529"/>
      <c r="EB40" s="529"/>
      <c r="EC40" s="529"/>
      <c r="ED40" s="529"/>
      <c r="EE40" s="529"/>
      <c r="EF40" s="529"/>
      <c r="EG40" s="529"/>
      <c r="EH40" s="529"/>
      <c r="EI40" s="529"/>
      <c r="EJ40" s="529"/>
      <c r="EK40" s="529"/>
      <c r="EL40" s="529"/>
      <c r="EM40" s="529"/>
      <c r="EN40" s="529"/>
      <c r="EO40" s="529"/>
      <c r="EP40" s="529"/>
      <c r="EQ40" s="529"/>
      <c r="ER40" s="529"/>
      <c r="ES40" s="529"/>
      <c r="ET40" s="529"/>
      <c r="EU40" s="529"/>
      <c r="EV40" s="529"/>
      <c r="EW40" s="529"/>
      <c r="EX40" s="529"/>
      <c r="EY40" s="529"/>
      <c r="EZ40" s="529"/>
      <c r="FA40" s="529"/>
      <c r="FB40" s="529"/>
      <c r="FC40" s="529"/>
      <c r="FD40" s="529"/>
      <c r="FE40" s="529"/>
      <c r="FF40" s="529"/>
      <c r="FG40" s="529"/>
      <c r="FH40" s="529"/>
      <c r="FI40" s="529"/>
      <c r="FJ40" s="529"/>
      <c r="FK40" s="529"/>
      <c r="FL40" s="529"/>
      <c r="FM40" s="529"/>
      <c r="FN40" s="529"/>
      <c r="FO40" s="529"/>
      <c r="FP40" s="529"/>
      <c r="FQ40" s="529"/>
      <c r="FR40" s="529"/>
      <c r="FS40" s="529"/>
      <c r="FT40" s="529"/>
      <c r="FU40" s="529"/>
      <c r="FV40" s="529"/>
      <c r="FW40" s="529"/>
      <c r="FX40" s="529"/>
      <c r="FY40" s="529"/>
      <c r="FZ40" s="529"/>
      <c r="GA40" s="529"/>
      <c r="GB40" s="529"/>
      <c r="GC40" s="529"/>
      <c r="GD40" s="529"/>
      <c r="GE40" s="529"/>
      <c r="GF40" s="529"/>
      <c r="GG40" s="529"/>
      <c r="GH40" s="529"/>
      <c r="GI40" s="529"/>
      <c r="GJ40" s="529"/>
      <c r="GK40" s="529"/>
      <c r="GL40" s="529"/>
      <c r="GM40" s="529"/>
      <c r="GN40" s="529"/>
      <c r="GO40" s="529"/>
      <c r="GP40" s="529"/>
      <c r="GQ40" s="529"/>
      <c r="GR40" s="529"/>
      <c r="GS40" s="529"/>
      <c r="GT40" s="529"/>
      <c r="GU40" s="529"/>
      <c r="GV40" s="529"/>
      <c r="GW40" s="529"/>
      <c r="GX40" s="529"/>
      <c r="GY40" s="529"/>
      <c r="GZ40" s="529"/>
      <c r="HA40" s="529"/>
      <c r="HB40" s="529"/>
      <c r="HC40" s="529"/>
      <c r="HD40" s="529"/>
      <c r="HE40" s="529"/>
      <c r="HF40" s="529"/>
      <c r="HG40" s="529"/>
      <c r="HH40" s="529"/>
      <c r="HI40" s="529"/>
      <c r="HJ40" s="529"/>
      <c r="HK40" s="529"/>
      <c r="HL40" s="529"/>
      <c r="HM40" s="529"/>
      <c r="HN40" s="529"/>
      <c r="HO40" s="529"/>
      <c r="HP40" s="529"/>
      <c r="HQ40" s="529"/>
      <c r="HR40" s="529"/>
      <c r="HS40" s="529"/>
      <c r="HT40" s="529"/>
      <c r="HU40" s="529"/>
      <c r="HV40" s="529"/>
      <c r="HW40" s="529"/>
      <c r="HX40" s="529"/>
      <c r="HY40" s="529"/>
      <c r="HZ40" s="529"/>
      <c r="IA40" s="529"/>
      <c r="IB40" s="529"/>
      <c r="IC40" s="529"/>
      <c r="ID40" s="529"/>
      <c r="IE40" s="529"/>
      <c r="IF40" s="529"/>
      <c r="IG40" s="529"/>
      <c r="IH40" s="529"/>
      <c r="II40" s="529"/>
      <c r="IJ40" s="529"/>
      <c r="IK40" s="529"/>
      <c r="IL40" s="529"/>
      <c r="IM40" s="529"/>
      <c r="IN40" s="529"/>
      <c r="IO40" s="529"/>
      <c r="IP40" s="529"/>
    </row>
    <row r="41" spans="1:250" s="532" customFormat="1" ht="22.8" customHeight="1">
      <c r="B41" s="523" t="s">
        <v>384</v>
      </c>
      <c r="C41" s="103">
        <v>94.726056953610353</v>
      </c>
      <c r="D41" s="103">
        <v>164.98418392686088</v>
      </c>
      <c r="E41" s="533">
        <v>142.42903724701134</v>
      </c>
      <c r="F41" s="528">
        <v>128.87841232436023</v>
      </c>
      <c r="G41" s="103">
        <v>-10.787229112562812</v>
      </c>
      <c r="H41" s="103">
        <v>5.0351921645077624</v>
      </c>
      <c r="I41" s="533">
        <v>4.0709724987436431</v>
      </c>
      <c r="J41" s="121">
        <v>1.4557950003372753</v>
      </c>
    </row>
    <row r="42" spans="1:250" s="532" customFormat="1" ht="24.6" customHeight="1">
      <c r="B42" s="523" t="s">
        <v>400</v>
      </c>
      <c r="C42" s="103">
        <v>101.32524052912673</v>
      </c>
      <c r="D42" s="103">
        <v>155.32546056064635</v>
      </c>
      <c r="E42" s="533">
        <v>149.5049925629823</v>
      </c>
      <c r="F42" s="528">
        <v>125.29195610780333</v>
      </c>
      <c r="G42" s="103">
        <v>-7.0502702200514733</v>
      </c>
      <c r="H42" s="103">
        <v>-5.7773716630653524</v>
      </c>
      <c r="I42" s="533">
        <v>1.2650343737489038</v>
      </c>
      <c r="J42" s="121">
        <v>-7.7518056085428668</v>
      </c>
    </row>
  </sheetData>
  <mergeCells count="3">
    <mergeCell ref="C2:F2"/>
    <mergeCell ref="G2:J2"/>
    <mergeCell ref="B2:B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21875" customWidth="1"/>
    <col min="5" max="5" width="13.44140625" customWidth="1"/>
  </cols>
  <sheetData>
    <row r="2" spans="1:8">
      <c r="A2" t="s">
        <v>225</v>
      </c>
      <c r="B2" s="506" t="s">
        <v>226</v>
      </c>
      <c r="C2" s="506"/>
      <c r="D2" t="s">
        <v>184</v>
      </c>
      <c r="E2" t="s">
        <v>188</v>
      </c>
    </row>
    <row r="3" spans="1:8">
      <c r="B3" t="s">
        <v>227</v>
      </c>
      <c r="C3" t="s">
        <v>228</v>
      </c>
    </row>
    <row r="4" spans="1:8">
      <c r="B4" t="s">
        <v>229</v>
      </c>
      <c r="C4" t="s">
        <v>229</v>
      </c>
    </row>
    <row r="5" spans="1:8">
      <c r="A5" t="s">
        <v>189</v>
      </c>
      <c r="B5" s="55">
        <v>7247.5361945594204</v>
      </c>
      <c r="C5">
        <v>7247.5361945594204</v>
      </c>
      <c r="D5" s="91">
        <f>(C5/$C$11)*100</f>
        <v>46.190973337892565</v>
      </c>
      <c r="E5" s="91">
        <v>8.5128729451340295</v>
      </c>
    </row>
    <row r="6" spans="1:8">
      <c r="A6" t="s">
        <v>190</v>
      </c>
      <c r="B6" s="55">
        <v>3112.8556895298798</v>
      </c>
      <c r="C6">
        <v>3112.8556895298798</v>
      </c>
      <c r="D6" s="91">
        <f t="shared" ref="D6:D11" si="0">(C6/$C$11)*100</f>
        <v>19.839270932888748</v>
      </c>
      <c r="E6" s="91">
        <v>17.626046960563102</v>
      </c>
    </row>
    <row r="7" spans="1:8">
      <c r="A7" t="s">
        <v>191</v>
      </c>
      <c r="B7" s="55">
        <v>4823.6433310675602</v>
      </c>
      <c r="C7">
        <v>4823.6433310675602</v>
      </c>
      <c r="D7" s="91">
        <f t="shared" si="0"/>
        <v>30.7426930360283</v>
      </c>
      <c r="E7" s="91">
        <v>4.5781668917970801</v>
      </c>
    </row>
    <row r="8" spans="1:8">
      <c r="A8" t="s">
        <v>192</v>
      </c>
      <c r="B8" s="55">
        <v>455.70990181066901</v>
      </c>
      <c r="C8">
        <v>455.70990181066901</v>
      </c>
      <c r="D8" s="91">
        <f t="shared" si="0"/>
        <v>2.9043916938492598</v>
      </c>
      <c r="E8" s="91">
        <v>6.0633439128713604</v>
      </c>
    </row>
    <row r="9" spans="1:8">
      <c r="A9" t="s">
        <v>36</v>
      </c>
      <c r="B9" s="55">
        <v>170.03264418274699</v>
      </c>
      <c r="C9">
        <v>170.03264418274699</v>
      </c>
      <c r="D9" s="91">
        <f t="shared" si="0"/>
        <v>1.0836749376860595</v>
      </c>
      <c r="E9" s="91">
        <v>-1.33347720320027</v>
      </c>
    </row>
    <row r="10" spans="1:8">
      <c r="A10" t="s">
        <v>193</v>
      </c>
      <c r="B10" s="55">
        <v>2993.4513300025501</v>
      </c>
      <c r="C10">
        <v>2993.4513300025501</v>
      </c>
      <c r="D10" s="91">
        <f t="shared" si="0"/>
        <v>19.078266994544112</v>
      </c>
      <c r="E10" s="91">
        <v>1.4464367571300301</v>
      </c>
    </row>
    <row r="11" spans="1:8">
      <c r="A11" t="s">
        <v>187</v>
      </c>
      <c r="B11" s="55">
        <v>15690.373401622899</v>
      </c>
      <c r="C11">
        <v>15690.373401622899</v>
      </c>
      <c r="D11" s="115">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508" t="s">
        <v>230</v>
      </c>
      <c r="B20" s="507" t="s">
        <v>226</v>
      </c>
      <c r="C20" s="507"/>
      <c r="D20" s="505" t="s">
        <v>231</v>
      </c>
      <c r="E20" s="505" t="s">
        <v>188</v>
      </c>
    </row>
    <row r="21" spans="1:5" ht="20.25" customHeight="1">
      <c r="A21" s="508"/>
      <c r="B21" s="6" t="s">
        <v>227</v>
      </c>
      <c r="C21" s="6" t="s">
        <v>232</v>
      </c>
      <c r="D21" s="505"/>
      <c r="E21" s="505"/>
    </row>
    <row r="22" spans="1:5" ht="20.25" customHeight="1">
      <c r="A22" s="508"/>
      <c r="B22" s="6" t="s">
        <v>233</v>
      </c>
      <c r="C22" s="6" t="s">
        <v>233</v>
      </c>
      <c r="D22" s="505"/>
      <c r="E22" s="505"/>
    </row>
    <row r="23" spans="1:5" ht="27.75" customHeight="1">
      <c r="A23" s="5" t="s">
        <v>194</v>
      </c>
      <c r="B23" s="117">
        <v>3675.2142036340601</v>
      </c>
      <c r="C23" s="91">
        <v>3765.6910145932202</v>
      </c>
      <c r="D23" s="118">
        <f>(C23/$C$34)*100</f>
        <v>25.282671882948609</v>
      </c>
      <c r="E23" s="91">
        <v>2.4618105488844102</v>
      </c>
    </row>
    <row r="24" spans="1:5" ht="20.25" customHeight="1">
      <c r="A24" s="5" t="s">
        <v>202</v>
      </c>
      <c r="B24" s="117">
        <v>1398.2908654089799</v>
      </c>
      <c r="C24" s="91">
        <v>1439.7291392135801</v>
      </c>
      <c r="D24" s="118">
        <f t="shared" ref="D24:D33" si="1">(C24/$C$34)*100</f>
        <v>9.6662735434200329</v>
      </c>
      <c r="E24" s="91">
        <v>2.9634945653799001</v>
      </c>
    </row>
    <row r="25" spans="1:5" ht="20.25" customHeight="1">
      <c r="A25" s="5" t="s">
        <v>40</v>
      </c>
      <c r="B25" s="117">
        <v>1936.45139451862</v>
      </c>
      <c r="C25" s="91">
        <v>2035.9842251109901</v>
      </c>
      <c r="D25" s="118">
        <f t="shared" si="1"/>
        <v>13.669502070897078</v>
      </c>
      <c r="E25" s="91">
        <v>5.1399601804679396</v>
      </c>
    </row>
    <row r="26" spans="1:5" ht="20.25" customHeight="1">
      <c r="A26" s="119" t="s">
        <v>41</v>
      </c>
      <c r="B26" s="117">
        <v>847.70771128541605</v>
      </c>
      <c r="C26" s="91">
        <v>1071.8704946069799</v>
      </c>
      <c r="D26" s="118">
        <f t="shared" si="1"/>
        <v>7.1964879516514175</v>
      </c>
      <c r="E26" s="91">
        <v>26.4434050011956</v>
      </c>
    </row>
    <row r="27" spans="1:5" ht="20.25" customHeight="1">
      <c r="A27" s="5" t="s">
        <v>195</v>
      </c>
      <c r="B27" s="117">
        <v>1482.15591432874</v>
      </c>
      <c r="C27" s="91">
        <v>1497.9330679374</v>
      </c>
      <c r="D27" s="118">
        <f t="shared" si="1"/>
        <v>10.057051975989287</v>
      </c>
      <c r="E27" s="91">
        <v>1.0644732754586701</v>
      </c>
    </row>
    <row r="28" spans="1:5" ht="20.25" customHeight="1">
      <c r="A28" s="5" t="s">
        <v>181</v>
      </c>
      <c r="B28" s="117">
        <v>316.091063748583</v>
      </c>
      <c r="C28" s="91">
        <v>385.88111665906803</v>
      </c>
      <c r="D28" s="118">
        <f t="shared" si="1"/>
        <v>2.5907876191936876</v>
      </c>
      <c r="E28" s="91">
        <v>22.079097106647801</v>
      </c>
    </row>
    <row r="29" spans="1:5" ht="20.25" customHeight="1">
      <c r="A29" s="5" t="s">
        <v>196</v>
      </c>
      <c r="B29" s="117">
        <v>465.25673212215798</v>
      </c>
      <c r="C29" s="91">
        <v>469.40321695016002</v>
      </c>
      <c r="D29" s="118">
        <f t="shared" si="1"/>
        <v>3.1515510616670772</v>
      </c>
      <c r="E29" s="91">
        <v>0.89122511115269398</v>
      </c>
    </row>
    <row r="30" spans="1:5" ht="20.25" customHeight="1">
      <c r="A30" s="119" t="s">
        <v>197</v>
      </c>
      <c r="B30" s="117">
        <v>1215.8967066733601</v>
      </c>
      <c r="C30" s="91">
        <v>1289.7449894461199</v>
      </c>
      <c r="D30" s="118">
        <f t="shared" si="1"/>
        <v>8.6592870350956535</v>
      </c>
      <c r="E30" s="91">
        <v>6.0735654901806999</v>
      </c>
    </row>
    <row r="31" spans="1:5" ht="20.25" customHeight="1">
      <c r="A31" s="5" t="s">
        <v>46</v>
      </c>
      <c r="B31" s="117">
        <v>1402.3719187010199</v>
      </c>
      <c r="C31" s="91">
        <v>1535.50919262858</v>
      </c>
      <c r="D31" s="118">
        <f t="shared" si="1"/>
        <v>10.309336305085388</v>
      </c>
      <c r="E31" s="91">
        <v>9.4937207563940103</v>
      </c>
    </row>
    <row r="32" spans="1:5" ht="20.25" customHeight="1">
      <c r="A32" s="5" t="s">
        <v>198</v>
      </c>
      <c r="B32" s="117">
        <v>933.84770285301295</v>
      </c>
      <c r="C32" s="91">
        <v>976.07273165485606</v>
      </c>
      <c r="D32" s="118">
        <f t="shared" si="1"/>
        <v>6.5533062889889875</v>
      </c>
      <c r="E32" s="91">
        <v>4.5216183187945003</v>
      </c>
    </row>
    <row r="33" spans="1:13" ht="20.25" customHeight="1">
      <c r="A33" s="5" t="s">
        <v>199</v>
      </c>
      <c r="B33" s="117">
        <v>422.149498222783</v>
      </c>
      <c r="C33" s="91">
        <v>426.53624968778797</v>
      </c>
      <c r="D33" s="118">
        <f t="shared" si="1"/>
        <v>2.863744265062782</v>
      </c>
      <c r="E33" s="91">
        <v>1.03914643591283</v>
      </c>
    </row>
    <row r="34" spans="1:13" ht="20.25" customHeight="1">
      <c r="A34" s="5" t="s">
        <v>187</v>
      </c>
      <c r="B34" s="117">
        <f>SUM(B23:B33)</f>
        <v>14095.433711496731</v>
      </c>
      <c r="C34" s="117">
        <f>SUM(C23:C33)</f>
        <v>14894.355438488743</v>
      </c>
      <c r="D34" s="117">
        <f>SUM(D23:D33)</f>
        <v>100</v>
      </c>
      <c r="E34" s="91">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183</v>
      </c>
      <c r="B41" s="506" t="s">
        <v>226</v>
      </c>
      <c r="C41" s="506"/>
      <c r="D41" t="s">
        <v>184</v>
      </c>
      <c r="E41" t="s">
        <v>188</v>
      </c>
    </row>
    <row r="42" spans="1:13">
      <c r="B42" t="s">
        <v>227</v>
      </c>
      <c r="C42" t="s">
        <v>228</v>
      </c>
    </row>
    <row r="43" spans="1:13">
      <c r="B43" t="s">
        <v>229</v>
      </c>
      <c r="C43" t="s">
        <v>229</v>
      </c>
    </row>
    <row r="44" spans="1:13">
      <c r="A44" t="s">
        <v>185</v>
      </c>
      <c r="B44" s="91">
        <v>4474.7704343381401</v>
      </c>
      <c r="C44" s="91">
        <v>4541.1091049016604</v>
      </c>
      <c r="D44" s="91">
        <f>(C44/$C$49)*100</f>
        <v>69.228727304366316</v>
      </c>
      <c r="E44" s="91">
        <v>7.3154874239372996</v>
      </c>
    </row>
    <row r="45" spans="1:13">
      <c r="A45" t="s">
        <v>186</v>
      </c>
      <c r="B45" s="91">
        <v>210.26998940026499</v>
      </c>
      <c r="C45" s="91">
        <v>225.35640802203901</v>
      </c>
      <c r="D45" s="91">
        <f>(C45/$C$49)*100</f>
        <v>3.4355345702681803</v>
      </c>
      <c r="E45" s="91">
        <v>5.3557336621455001</v>
      </c>
    </row>
    <row r="46" spans="1:13">
      <c r="A46" t="s">
        <v>30</v>
      </c>
      <c r="B46" s="91">
        <v>1233.6838780575299</v>
      </c>
      <c r="C46" s="91">
        <v>1304.0764384049601</v>
      </c>
      <c r="D46" s="91">
        <f>(C46/$C$49)*100</f>
        <v>19.880507174103951</v>
      </c>
      <c r="E46" s="91">
        <v>5.7234031836885704</v>
      </c>
    </row>
    <row r="47" spans="1:13">
      <c r="A47" t="s">
        <v>175</v>
      </c>
      <c r="B47" s="91">
        <v>500.70032576478502</v>
      </c>
      <c r="C47" s="91">
        <v>458.477683362123</v>
      </c>
      <c r="D47" s="91">
        <f>(C47/$C$49)*100</f>
        <v>6.9894437203356627</v>
      </c>
      <c r="E47" s="91">
        <v>-0.615877062741788</v>
      </c>
    </row>
    <row r="48" spans="1:13">
      <c r="A48" t="s">
        <v>32</v>
      </c>
      <c r="B48" s="91">
        <v>255.20310133644</v>
      </c>
      <c r="C48" s="91">
        <v>255.91006280764199</v>
      </c>
      <c r="D48" s="91">
        <f>(C48/$C$49)*100</f>
        <v>3.9013218011940181</v>
      </c>
      <c r="E48" s="91">
        <v>0.35030232019191498</v>
      </c>
    </row>
    <row r="49" spans="1:7">
      <c r="A49" t="s">
        <v>187</v>
      </c>
      <c r="B49" s="91">
        <v>6464.3577394968997</v>
      </c>
      <c r="C49" s="91">
        <v>6559.5732894763896</v>
      </c>
      <c r="D49" s="115">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zoomScale="110" zoomScaleNormal="110" workbookViewId="0">
      <selection activeCell="A17" sqref="A17:C17"/>
    </sheetView>
  </sheetViews>
  <sheetFormatPr defaultColWidth="9" defaultRowHeight="14.4"/>
  <cols>
    <col min="1" max="1" width="28.77734375" customWidth="1"/>
    <col min="2" max="2" width="35.21875" customWidth="1"/>
    <col min="3" max="3" width="44.44140625" customWidth="1"/>
    <col min="4" max="4" width="1.77734375" customWidth="1"/>
    <col min="11" max="11" width="8.44140625" customWidth="1"/>
  </cols>
  <sheetData>
    <row r="1" spans="1:4" ht="18.75" customHeight="1">
      <c r="A1" s="300" t="s">
        <v>5</v>
      </c>
    </row>
    <row r="2" spans="1:4" ht="5.25" customHeight="1"/>
    <row r="3" spans="1:4" ht="18" customHeight="1">
      <c r="A3" s="301" t="s">
        <v>6</v>
      </c>
    </row>
    <row r="4" spans="1:4" ht="18.75" customHeight="1">
      <c r="B4" s="438" t="s">
        <v>7</v>
      </c>
      <c r="C4" s="439" t="s">
        <v>8</v>
      </c>
    </row>
    <row r="5" spans="1:4" ht="16.5" customHeight="1">
      <c r="A5" s="302"/>
      <c r="B5" s="436" t="s">
        <v>367</v>
      </c>
      <c r="C5" s="437">
        <v>45899</v>
      </c>
      <c r="D5" s="124"/>
    </row>
    <row r="6" spans="1:4" ht="16.5" customHeight="1">
      <c r="A6" s="302"/>
      <c r="B6" s="436" t="s">
        <v>9</v>
      </c>
      <c r="C6" s="437">
        <v>45915</v>
      </c>
      <c r="D6" s="124"/>
    </row>
    <row r="7" spans="1:4" ht="16.5" customHeight="1">
      <c r="A7" s="302"/>
      <c r="B7" s="436" t="s">
        <v>10</v>
      </c>
      <c r="C7" s="437">
        <v>45945</v>
      </c>
      <c r="D7" s="124"/>
    </row>
    <row r="8" spans="1:4" ht="16.5" customHeight="1">
      <c r="A8" s="302"/>
      <c r="B8" s="436" t="s">
        <v>11</v>
      </c>
      <c r="C8" s="437">
        <v>46011</v>
      </c>
      <c r="D8" s="124"/>
    </row>
    <row r="9" spans="1:4" ht="16.5" customHeight="1">
      <c r="A9" s="302"/>
      <c r="B9" s="436" t="s">
        <v>12</v>
      </c>
      <c r="C9" s="437">
        <v>46092</v>
      </c>
      <c r="D9" s="124"/>
    </row>
    <row r="10" spans="1:4" ht="15.6">
      <c r="A10" s="300" t="s">
        <v>13</v>
      </c>
    </row>
    <row r="11" spans="1:4" ht="15.6">
      <c r="A11" s="300"/>
    </row>
    <row r="12" spans="1:4" ht="15.6">
      <c r="A12" s="300" t="s">
        <v>14</v>
      </c>
    </row>
    <row r="13" spans="1:4" ht="18" customHeight="1">
      <c r="A13" s="343" t="s">
        <v>368</v>
      </c>
      <c r="B13" s="343"/>
      <c r="C13" s="343"/>
    </row>
    <row r="14" spans="1:4" ht="17.25" customHeight="1">
      <c r="A14" s="343" t="s">
        <v>390</v>
      </c>
      <c r="B14" s="343"/>
      <c r="C14" s="343"/>
    </row>
    <row r="15" spans="1:4" ht="7.5" customHeight="1">
      <c r="A15" s="343"/>
    </row>
    <row r="16" spans="1:4" ht="48.75" customHeight="1">
      <c r="A16" s="457" t="s">
        <v>369</v>
      </c>
      <c r="B16" s="457"/>
      <c r="C16" s="457"/>
    </row>
    <row r="17" spans="1:4" ht="65.25" customHeight="1">
      <c r="A17" s="457" t="s">
        <v>378</v>
      </c>
      <c r="B17" s="457"/>
      <c r="C17" s="457"/>
    </row>
    <row r="18" spans="1:4" ht="31.5" customHeight="1">
      <c r="A18" s="457" t="s">
        <v>377</v>
      </c>
      <c r="B18" s="457"/>
      <c r="C18" s="457"/>
    </row>
    <row r="19" spans="1:4">
      <c r="A19" s="11"/>
      <c r="B19" s="11"/>
      <c r="C19" s="11"/>
    </row>
    <row r="20" spans="1:4" ht="15.6">
      <c r="A20" s="300" t="s">
        <v>15</v>
      </c>
    </row>
    <row r="21" spans="1:4" ht="100.5" customHeight="1">
      <c r="A21" s="457" t="s">
        <v>376</v>
      </c>
      <c r="B21" s="457"/>
      <c r="C21" s="457"/>
    </row>
    <row r="22" spans="1:4">
      <c r="A22" s="458"/>
      <c r="B22" s="458"/>
      <c r="C22" s="458"/>
    </row>
    <row r="23" spans="1:4" ht="15.6">
      <c r="A23" s="300" t="s">
        <v>16</v>
      </c>
    </row>
    <row r="24" spans="1:4" ht="2.25" customHeight="1">
      <c r="A24" s="301"/>
    </row>
    <row r="25" spans="1:4" ht="66" customHeight="1">
      <c r="A25" s="457" t="s">
        <v>17</v>
      </c>
      <c r="B25" s="457"/>
      <c r="C25" s="457"/>
    </row>
    <row r="26" spans="1:4">
      <c r="A26" s="301"/>
    </row>
    <row r="27" spans="1:4" ht="6" customHeight="1">
      <c r="A27" s="11"/>
      <c r="B27" s="11"/>
      <c r="C27" s="11"/>
      <c r="D27" s="303"/>
    </row>
    <row r="28" spans="1:4" ht="5.25" customHeight="1">
      <c r="A28" s="301"/>
    </row>
    <row r="29" spans="1:4" ht="25.5" customHeight="1">
      <c r="A29" s="300" t="s">
        <v>18</v>
      </c>
    </row>
    <row r="30" spans="1:4" ht="35.25" customHeight="1">
      <c r="A30" s="457" t="s">
        <v>365</v>
      </c>
      <c r="B30" s="457"/>
      <c r="C30" s="457"/>
    </row>
    <row r="31" spans="1:4" ht="64.5" customHeight="1">
      <c r="A31" s="459" t="s">
        <v>366</v>
      </c>
      <c r="B31" s="457"/>
      <c r="C31" s="457"/>
    </row>
    <row r="32" spans="1:4" ht="18.75" customHeight="1">
      <c r="A32" s="460" t="s">
        <v>19</v>
      </c>
      <c r="B32" s="460"/>
      <c r="C32" s="460"/>
    </row>
    <row r="33" spans="1:3" ht="38.25" customHeight="1">
      <c r="A33" s="457" t="s">
        <v>20</v>
      </c>
      <c r="B33" s="457"/>
      <c r="C33" s="457"/>
    </row>
    <row r="34" spans="1:3" ht="6" customHeight="1"/>
  </sheetData>
  <mergeCells count="10">
    <mergeCell ref="A33:C33"/>
    <mergeCell ref="A25:C25"/>
    <mergeCell ref="A30:C30"/>
    <mergeCell ref="A31:C31"/>
    <mergeCell ref="A32:C32"/>
    <mergeCell ref="A16:C16"/>
    <mergeCell ref="A17:C17"/>
    <mergeCell ref="A18:C18"/>
    <mergeCell ref="A21:C21"/>
    <mergeCell ref="A22:C22"/>
  </mergeCells>
  <phoneticPr fontId="243"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21875" defaultRowHeight="14.4"/>
  <cols>
    <col min="1" max="1" width="44.21875" customWidth="1"/>
    <col min="2" max="2" width="16.44140625" customWidth="1"/>
    <col min="3" max="3" width="6.21875" customWidth="1"/>
    <col min="4" max="4" width="13.44140625" customWidth="1"/>
    <col min="5" max="5" width="7.21875" customWidth="1"/>
    <col min="6" max="6" width="11.21875" customWidth="1"/>
  </cols>
  <sheetData>
    <row r="2" spans="1:6">
      <c r="A2" t="s">
        <v>183</v>
      </c>
      <c r="B2" s="506" t="s">
        <v>234</v>
      </c>
      <c r="C2" s="506"/>
      <c r="D2" s="506" t="s">
        <v>235</v>
      </c>
      <c r="E2" s="506"/>
      <c r="F2" s="506"/>
    </row>
    <row r="3" spans="1:6" ht="28.8">
      <c r="B3" s="111" t="s">
        <v>236</v>
      </c>
      <c r="C3" t="s">
        <v>184</v>
      </c>
      <c r="D3" s="111" t="s">
        <v>236</v>
      </c>
      <c r="E3" t="s">
        <v>184</v>
      </c>
      <c r="F3" s="111" t="s">
        <v>188</v>
      </c>
    </row>
    <row r="4" spans="1:6">
      <c r="A4" t="s">
        <v>185</v>
      </c>
      <c r="B4" s="89">
        <v>4474.7704343381401</v>
      </c>
      <c r="C4" s="89">
        <f>(B4/$B$9)*100</f>
        <v>69.222196769796923</v>
      </c>
      <c r="D4" s="89">
        <v>4610.1145503330499</v>
      </c>
      <c r="E4">
        <v>69.5</v>
      </c>
      <c r="F4" s="91">
        <v>3</v>
      </c>
    </row>
    <row r="5" spans="1:6">
      <c r="A5" t="s">
        <v>186</v>
      </c>
      <c r="B5" s="89">
        <v>210.26998940026499</v>
      </c>
      <c r="C5" s="89">
        <f>(B5/$B$9)*100</f>
        <v>3.252759173823657</v>
      </c>
      <c r="D5" s="89">
        <v>225.35640802203901</v>
      </c>
      <c r="E5">
        <v>3.4</v>
      </c>
      <c r="F5">
        <v>7.2</v>
      </c>
    </row>
    <row r="6" spans="1:6">
      <c r="A6" t="s">
        <v>30</v>
      </c>
      <c r="B6" s="89">
        <v>1233.6838780575299</v>
      </c>
      <c r="C6" s="89">
        <f>(B6/$B$9)*100</f>
        <v>19.084399839442419</v>
      </c>
      <c r="D6" s="89">
        <v>1304.0764384049601</v>
      </c>
      <c r="E6">
        <v>19.7</v>
      </c>
      <c r="F6">
        <v>5.7</v>
      </c>
    </row>
    <row r="7" spans="1:6">
      <c r="A7" t="s">
        <v>175</v>
      </c>
      <c r="B7" s="89">
        <v>500.70032576478502</v>
      </c>
      <c r="C7" s="89">
        <f>(B7/$B$9)*100</f>
        <v>7.7455540974400483</v>
      </c>
      <c r="D7" s="89">
        <v>458.477683362123</v>
      </c>
      <c r="E7">
        <v>6.9</v>
      </c>
      <c r="F7">
        <v>-8.4</v>
      </c>
    </row>
    <row r="8" spans="1:6">
      <c r="A8" t="s">
        <v>32</v>
      </c>
      <c r="B8" s="89">
        <v>255.20310133644</v>
      </c>
      <c r="C8" s="89">
        <f>(B8/$B$9)*100</f>
        <v>3.94784929332054</v>
      </c>
      <c r="D8" s="89">
        <v>255.91006280764199</v>
      </c>
      <c r="E8">
        <v>3.9</v>
      </c>
      <c r="F8">
        <v>0.3</v>
      </c>
    </row>
    <row r="9" spans="1:6">
      <c r="A9" t="s">
        <v>187</v>
      </c>
      <c r="B9" s="89">
        <v>6464.3577394968997</v>
      </c>
      <c r="C9" s="112">
        <f>SUM(C4:C8)-C5</f>
        <v>99.999999999999943</v>
      </c>
      <c r="D9" s="89">
        <v>6628.57873490777</v>
      </c>
      <c r="E9">
        <v>100</v>
      </c>
      <c r="F9">
        <v>2.5</v>
      </c>
    </row>
    <row r="13" spans="1:6">
      <c r="B13" s="506" t="s">
        <v>234</v>
      </c>
      <c r="C13" s="506"/>
      <c r="D13" s="506" t="s">
        <v>235</v>
      </c>
      <c r="E13" s="506"/>
      <c r="F13" s="506"/>
    </row>
    <row r="14" spans="1:6" ht="28.8">
      <c r="A14" t="s">
        <v>225</v>
      </c>
      <c r="B14" s="111" t="s">
        <v>236</v>
      </c>
      <c r="C14" t="s">
        <v>184</v>
      </c>
      <c r="D14" s="111" t="s">
        <v>236</v>
      </c>
      <c r="E14" t="s">
        <v>184</v>
      </c>
      <c r="F14" s="111" t="s">
        <v>188</v>
      </c>
    </row>
    <row r="15" spans="1:6">
      <c r="A15" t="s">
        <v>189</v>
      </c>
      <c r="B15" s="113">
        <v>7247.5</v>
      </c>
      <c r="C15" s="91">
        <f>B15/$B$21*100</f>
        <v>46.190664355274563</v>
      </c>
      <c r="D15" s="114">
        <v>6844</v>
      </c>
      <c r="E15">
        <v>46.3</v>
      </c>
      <c r="F15">
        <v>-5.6</v>
      </c>
    </row>
    <row r="16" spans="1:6">
      <c r="A16" t="s">
        <v>190</v>
      </c>
      <c r="B16" s="113">
        <v>3112.9</v>
      </c>
      <c r="C16" s="91">
        <f t="shared" ref="C16:C21" si="0">B16/$B$21*100</f>
        <v>19.83951970631724</v>
      </c>
      <c r="D16" s="114">
        <v>3079.9</v>
      </c>
      <c r="E16">
        <v>20.8</v>
      </c>
      <c r="F16">
        <v>-1.1000000000000001</v>
      </c>
    </row>
    <row r="17" spans="1:6">
      <c r="A17" t="s">
        <v>191</v>
      </c>
      <c r="B17" s="113">
        <v>4823.6000000000004</v>
      </c>
      <c r="C17" s="91">
        <f t="shared" si="0"/>
        <v>30.742364758068629</v>
      </c>
      <c r="D17" s="2" t="s">
        <v>237</v>
      </c>
      <c r="E17">
        <v>27.9</v>
      </c>
      <c r="F17">
        <v>-14.3</v>
      </c>
    </row>
    <row r="18" spans="1:6">
      <c r="A18" t="s">
        <v>192</v>
      </c>
      <c r="B18">
        <v>455.7</v>
      </c>
      <c r="C18" s="91">
        <f t="shared" si="0"/>
        <v>2.9043236628766635</v>
      </c>
      <c r="D18" s="2">
        <v>528.79999999999995</v>
      </c>
      <c r="E18">
        <v>3.6</v>
      </c>
      <c r="F18">
        <v>16</v>
      </c>
    </row>
    <row r="19" spans="1:6">
      <c r="A19" t="s">
        <v>36</v>
      </c>
      <c r="B19">
        <v>170</v>
      </c>
      <c r="C19" s="91">
        <f t="shared" si="0"/>
        <v>1.083465048692194</v>
      </c>
      <c r="D19" s="2">
        <v>187.3</v>
      </c>
      <c r="E19">
        <v>1.3</v>
      </c>
      <c r="F19">
        <v>10.1</v>
      </c>
    </row>
    <row r="20" spans="1:6">
      <c r="A20" t="s">
        <v>193</v>
      </c>
      <c r="B20" s="113">
        <v>2993.5</v>
      </c>
      <c r="C20" s="91">
        <f t="shared" si="0"/>
        <v>19.078544842706368</v>
      </c>
      <c r="D20" s="114">
        <v>3101.8</v>
      </c>
      <c r="E20">
        <v>21</v>
      </c>
      <c r="F20">
        <v>3.6</v>
      </c>
    </row>
    <row r="21" spans="1:6">
      <c r="A21" t="s">
        <v>187</v>
      </c>
      <c r="B21" s="113">
        <v>15690.4</v>
      </c>
      <c r="C21" s="115">
        <f t="shared" si="0"/>
        <v>100</v>
      </c>
      <c r="D21" s="114">
        <v>14794.7</v>
      </c>
      <c r="E21">
        <v>100</v>
      </c>
      <c r="F21">
        <v>-5.7</v>
      </c>
    </row>
    <row r="25" spans="1:6" ht="19.5" customHeight="1">
      <c r="B25" s="506" t="s">
        <v>234</v>
      </c>
      <c r="C25" s="506"/>
      <c r="D25" s="506" t="s">
        <v>235</v>
      </c>
      <c r="E25" s="506"/>
      <c r="F25" s="506"/>
    </row>
    <row r="26" spans="1:6" ht="28.8">
      <c r="A26" t="s">
        <v>225</v>
      </c>
      <c r="B26" s="116" t="s">
        <v>236</v>
      </c>
      <c r="C26" s="116" t="s">
        <v>184</v>
      </c>
      <c r="D26" s="116" t="s">
        <v>236</v>
      </c>
      <c r="E26" s="116" t="s">
        <v>184</v>
      </c>
      <c r="F26" s="116" t="s">
        <v>188</v>
      </c>
    </row>
    <row r="27" spans="1:6">
      <c r="A27" t="s">
        <v>194</v>
      </c>
      <c r="B27" s="89">
        <v>3932.9</v>
      </c>
      <c r="C27" s="91">
        <f>B27/$B$38*100</f>
        <v>25.168465983630163</v>
      </c>
      <c r="D27" s="89">
        <v>3140.2</v>
      </c>
      <c r="E27">
        <v>20.6</v>
      </c>
      <c r="F27">
        <v>-20.2</v>
      </c>
    </row>
    <row r="28" spans="1:6">
      <c r="A28" t="s">
        <v>202</v>
      </c>
      <c r="B28" s="89">
        <v>1462.9</v>
      </c>
      <c r="C28" s="91">
        <f t="shared" ref="C28:C37" si="1">B28/$B$38*100</f>
        <v>9.3617810998124948</v>
      </c>
      <c r="D28" s="89">
        <v>301.5</v>
      </c>
      <c r="E28">
        <v>2</v>
      </c>
      <c r="F28">
        <v>-79.400000000000006</v>
      </c>
    </row>
    <row r="29" spans="1:6">
      <c r="A29" t="s">
        <v>40</v>
      </c>
      <c r="B29" s="89">
        <v>2279.5</v>
      </c>
      <c r="C29" s="91">
        <f t="shared" si="1"/>
        <v>14.587586312818773</v>
      </c>
      <c r="D29" s="89">
        <v>2297.6999999999998</v>
      </c>
      <c r="E29">
        <v>15.1</v>
      </c>
      <c r="F29">
        <v>0.8</v>
      </c>
    </row>
    <row r="30" spans="1:6">
      <c r="A30" t="s">
        <v>41</v>
      </c>
      <c r="B30" s="89">
        <v>1231.4000000000001</v>
      </c>
      <c r="C30" s="91">
        <f t="shared" si="1"/>
        <v>7.8803043586773578</v>
      </c>
      <c r="D30" s="89">
        <v>2145.1999999999998</v>
      </c>
      <c r="E30">
        <v>14.1</v>
      </c>
      <c r="F30">
        <v>74.2</v>
      </c>
    </row>
    <row r="31" spans="1:6">
      <c r="A31" t="s">
        <v>195</v>
      </c>
      <c r="B31" s="89">
        <v>1740.6</v>
      </c>
      <c r="C31" s="91">
        <f t="shared" si="1"/>
        <v>11.138913242418228</v>
      </c>
      <c r="D31" s="89">
        <v>1808.3</v>
      </c>
      <c r="E31">
        <v>11.9</v>
      </c>
      <c r="F31">
        <v>3.9</v>
      </c>
    </row>
    <row r="32" spans="1:6">
      <c r="A32" t="s">
        <v>181</v>
      </c>
      <c r="B32" s="89">
        <v>358.6</v>
      </c>
      <c r="C32" s="91">
        <f t="shared" si="1"/>
        <v>2.2948490685574958</v>
      </c>
      <c r="D32" s="89">
        <v>369.7</v>
      </c>
      <c r="E32">
        <v>2.4</v>
      </c>
      <c r="F32">
        <v>3.1</v>
      </c>
    </row>
    <row r="33" spans="1:6">
      <c r="A33" t="s">
        <v>196</v>
      </c>
      <c r="B33" s="89">
        <v>472.9</v>
      </c>
      <c r="C33" s="91">
        <f t="shared" si="1"/>
        <v>3.0263082111568314</v>
      </c>
      <c r="D33" s="89">
        <v>419.9</v>
      </c>
      <c r="E33">
        <v>2.8</v>
      </c>
      <c r="F33">
        <v>-11.2</v>
      </c>
    </row>
    <row r="34" spans="1:6">
      <c r="A34" t="s">
        <v>197</v>
      </c>
      <c r="B34" s="89">
        <v>1224.9000000000001</v>
      </c>
      <c r="C34" s="91">
        <f t="shared" si="1"/>
        <v>7.8387078195094162</v>
      </c>
      <c r="D34" s="89">
        <v>1377.2</v>
      </c>
      <c r="E34">
        <v>9</v>
      </c>
      <c r="F34">
        <v>12.4</v>
      </c>
    </row>
    <row r="35" spans="1:6">
      <c r="A35" t="s">
        <v>46</v>
      </c>
      <c r="B35" s="89">
        <v>1487.1</v>
      </c>
      <c r="C35" s="91">
        <f t="shared" si="1"/>
        <v>9.5166482148685212</v>
      </c>
      <c r="D35" s="89">
        <v>1753.2</v>
      </c>
      <c r="E35">
        <v>11.5</v>
      </c>
      <c r="F35">
        <v>17.899999999999999</v>
      </c>
    </row>
    <row r="36" spans="1:6">
      <c r="A36" t="s">
        <v>198</v>
      </c>
      <c r="B36" s="89">
        <v>991.5</v>
      </c>
      <c r="C36" s="91">
        <f t="shared" si="1"/>
        <v>6.3450720900021116</v>
      </c>
      <c r="D36" s="89">
        <v>1202.9000000000001</v>
      </c>
      <c r="E36">
        <v>7.9</v>
      </c>
      <c r="F36">
        <v>21.3</v>
      </c>
    </row>
    <row r="37" spans="1:6">
      <c r="A37" t="s">
        <v>199</v>
      </c>
      <c r="B37">
        <v>444</v>
      </c>
      <c r="C37" s="91">
        <f t="shared" si="1"/>
        <v>2.8413635985486003</v>
      </c>
      <c r="D37" s="89">
        <v>403.6</v>
      </c>
      <c r="E37">
        <v>2.7</v>
      </c>
      <c r="F37">
        <v>-9.1</v>
      </c>
    </row>
    <row r="38" spans="1:6">
      <c r="A38" t="s">
        <v>187</v>
      </c>
      <c r="B38" s="89">
        <f>SUM(B27:B37)</f>
        <v>15626.300000000001</v>
      </c>
      <c r="C38" s="89">
        <f>SUM(C27:C37)</f>
        <v>99.999999999999986</v>
      </c>
      <c r="D38" s="89">
        <f>SUM(D27:D37)</f>
        <v>15219.400000000001</v>
      </c>
      <c r="E38">
        <v>100</v>
      </c>
      <c r="F38">
        <v>-2.6</v>
      </c>
    </row>
    <row r="42" spans="1:6">
      <c r="A42" t="s">
        <v>118</v>
      </c>
      <c r="B42" t="s">
        <v>200</v>
      </c>
    </row>
    <row r="43" spans="1:6">
      <c r="A43" t="s">
        <v>194</v>
      </c>
      <c r="B43" t="s">
        <v>201</v>
      </c>
    </row>
    <row r="44" spans="1:6">
      <c r="A44" t="s">
        <v>202</v>
      </c>
      <c r="B44" t="s">
        <v>201</v>
      </c>
    </row>
    <row r="45" spans="1:6">
      <c r="A45" t="s">
        <v>40</v>
      </c>
      <c r="B45" t="s">
        <v>201</v>
      </c>
    </row>
    <row r="46" spans="1:6">
      <c r="A46" t="s">
        <v>41</v>
      </c>
      <c r="B46" t="s">
        <v>203</v>
      </c>
    </row>
    <row r="47" spans="1:6">
      <c r="A47" t="s">
        <v>195</v>
      </c>
      <c r="B47" t="s">
        <v>204</v>
      </c>
    </row>
    <row r="48" spans="1:6">
      <c r="A48" t="s">
        <v>181</v>
      </c>
      <c r="B48" t="s">
        <v>201</v>
      </c>
    </row>
    <row r="49" spans="1:2">
      <c r="A49" t="s">
        <v>196</v>
      </c>
      <c r="B49" t="s">
        <v>201</v>
      </c>
    </row>
    <row r="50" spans="1:2">
      <c r="A50" t="s">
        <v>197</v>
      </c>
      <c r="B50" t="s">
        <v>205</v>
      </c>
    </row>
    <row r="51" spans="1:2">
      <c r="A51" t="s">
        <v>46</v>
      </c>
      <c r="B51" t="s">
        <v>206</v>
      </c>
    </row>
    <row r="52" spans="1:2">
      <c r="A52" t="s">
        <v>198</v>
      </c>
      <c r="B52" t="s">
        <v>206</v>
      </c>
    </row>
    <row r="53" spans="1:2">
      <c r="A53" t="s">
        <v>199</v>
      </c>
      <c r="B53" t="s">
        <v>201</v>
      </c>
    </row>
    <row r="56" spans="1:2">
      <c r="A56" t="s">
        <v>185</v>
      </c>
      <c r="B56" t="s">
        <v>207</v>
      </c>
    </row>
    <row r="57" spans="1:2">
      <c r="A57" t="s">
        <v>186</v>
      </c>
      <c r="B57" t="s">
        <v>208</v>
      </c>
    </row>
    <row r="58" spans="1:2">
      <c r="A58" t="s">
        <v>30</v>
      </c>
      <c r="B58" t="s">
        <v>207</v>
      </c>
    </row>
    <row r="59" spans="1:2">
      <c r="A59" t="s">
        <v>175</v>
      </c>
      <c r="B59" t="s">
        <v>209</v>
      </c>
    </row>
    <row r="60" spans="1:2">
      <c r="A60" t="s">
        <v>32</v>
      </c>
      <c r="B60" t="s">
        <v>210</v>
      </c>
    </row>
    <row r="61" spans="1:2">
      <c r="A61" t="s">
        <v>189</v>
      </c>
      <c r="B61" t="s">
        <v>211</v>
      </c>
    </row>
    <row r="62" spans="1:2">
      <c r="A62" t="s">
        <v>190</v>
      </c>
      <c r="B62" t="s">
        <v>212</v>
      </c>
    </row>
    <row r="63" spans="1:2">
      <c r="A63" t="s">
        <v>191</v>
      </c>
      <c r="B63" t="s">
        <v>201</v>
      </c>
    </row>
    <row r="64" spans="1:2">
      <c r="A64" t="s">
        <v>192</v>
      </c>
      <c r="B64" t="s">
        <v>213</v>
      </c>
    </row>
    <row r="65" spans="1:2">
      <c r="A65" t="s">
        <v>36</v>
      </c>
      <c r="B65" t="s">
        <v>214</v>
      </c>
    </row>
    <row r="66" spans="1:2">
      <c r="A66" t="s">
        <v>193</v>
      </c>
      <c r="B66" t="s">
        <v>215</v>
      </c>
    </row>
  </sheetData>
  <mergeCells count="6">
    <mergeCell ref="B2:C2"/>
    <mergeCell ref="D2:F2"/>
    <mergeCell ref="B13:C13"/>
    <mergeCell ref="D13:F13"/>
    <mergeCell ref="B25:C25"/>
    <mergeCell ref="D25:F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4"/>
  <cols>
    <col min="1" max="1" width="43.21875" customWidth="1"/>
    <col min="2" max="2" width="14.44140625" customWidth="1"/>
    <col min="3" max="3" width="11" customWidth="1"/>
  </cols>
  <sheetData>
    <row r="1" spans="1:4">
      <c r="A1" s="412" t="s">
        <v>238</v>
      </c>
      <c r="B1" s="413" t="s">
        <v>239</v>
      </c>
      <c r="C1" s="413" t="s">
        <v>240</v>
      </c>
      <c r="D1" s="413" t="s">
        <v>241</v>
      </c>
    </row>
    <row r="2" spans="1:4">
      <c r="A2" s="413" t="s">
        <v>41</v>
      </c>
      <c r="B2" s="414">
        <v>2564.7712092592801</v>
      </c>
      <c r="C2" s="415">
        <v>3.0140662919815001E-2</v>
      </c>
      <c r="D2" s="415">
        <v>0.51262528004144003</v>
      </c>
    </row>
    <row r="3" spans="1:4">
      <c r="A3" s="413" t="s">
        <v>32</v>
      </c>
      <c r="B3" s="414">
        <v>1658.50970074476</v>
      </c>
      <c r="C3" s="415">
        <v>1.9490464357570601E-2</v>
      </c>
      <c r="D3" s="415">
        <v>0.20413406927903699</v>
      </c>
    </row>
    <row r="4" spans="1:4">
      <c r="A4" s="413" t="s">
        <v>242</v>
      </c>
      <c r="B4" s="414">
        <v>3013.7480772116301</v>
      </c>
      <c r="C4" s="415">
        <v>3.5416946584763902E-2</v>
      </c>
      <c r="D4" s="415">
        <v>0.122226206305231</v>
      </c>
    </row>
    <row r="5" spans="1:4">
      <c r="A5" s="413" t="s">
        <v>35</v>
      </c>
      <c r="B5" s="414">
        <v>1250.67915736795</v>
      </c>
      <c r="C5" s="415">
        <v>1.46977238230745E-2</v>
      </c>
      <c r="D5" s="415">
        <v>0.116259911661488</v>
      </c>
    </row>
    <row r="6" spans="1:4">
      <c r="A6" s="413" t="s">
        <v>243</v>
      </c>
      <c r="B6" s="414">
        <v>1511.1570444578399</v>
      </c>
      <c r="C6" s="415">
        <v>1.7758806294874901E-2</v>
      </c>
      <c r="D6" s="415">
        <v>9.3153419593096101E-2</v>
      </c>
    </row>
    <row r="7" spans="1:4">
      <c r="A7" s="413" t="s">
        <v>244</v>
      </c>
      <c r="B7" s="414">
        <v>15483.4076652115</v>
      </c>
      <c r="C7" s="415">
        <v>0.18195781736882499</v>
      </c>
      <c r="D7" s="415">
        <v>8.9631588316797101E-2</v>
      </c>
    </row>
    <row r="8" spans="1:4">
      <c r="A8" s="413" t="s">
        <v>245</v>
      </c>
      <c r="B8" s="414">
        <v>1966.4380116341399</v>
      </c>
      <c r="C8" s="415">
        <v>2.31091744352874E-2</v>
      </c>
      <c r="D8" s="415">
        <v>8.7528390344591395E-2</v>
      </c>
    </row>
    <row r="9" spans="1:4">
      <c r="A9" s="413" t="s">
        <v>40</v>
      </c>
      <c r="B9" s="414">
        <v>5902.2351225111197</v>
      </c>
      <c r="C9" s="415">
        <v>6.9361851325708906E-2</v>
      </c>
      <c r="D9" s="415">
        <v>6.2552358681210896E-2</v>
      </c>
    </row>
    <row r="10" spans="1:4">
      <c r="A10" s="413" t="s">
        <v>30</v>
      </c>
      <c r="B10" s="414">
        <v>1672.1589014635499</v>
      </c>
      <c r="C10" s="415">
        <v>1.9650866952743401E-2</v>
      </c>
      <c r="D10" s="415">
        <v>5.7559799030830097E-2</v>
      </c>
    </row>
    <row r="11" spans="1:4">
      <c r="A11" s="413" t="s">
        <v>178</v>
      </c>
      <c r="B11" s="414">
        <v>466.12022323740302</v>
      </c>
      <c r="C11" s="415">
        <v>5.4777488448043499E-3</v>
      </c>
      <c r="D11" s="415">
        <v>5.6564871372585E-2</v>
      </c>
    </row>
    <row r="12" spans="1:4">
      <c r="A12" s="413" t="s">
        <v>46</v>
      </c>
      <c r="B12" s="414">
        <v>2467.23027571598</v>
      </c>
      <c r="C12" s="415">
        <v>2.8994381961810201E-2</v>
      </c>
      <c r="D12" s="415">
        <v>5.5307983214057298E-2</v>
      </c>
    </row>
    <row r="13" spans="1:4">
      <c r="A13" s="413" t="s">
        <v>191</v>
      </c>
      <c r="B13" s="414">
        <v>10748.3943292815</v>
      </c>
      <c r="C13" s="415">
        <v>0.12631291603654901</v>
      </c>
      <c r="D13" s="415">
        <v>4.0228187729030501E-2</v>
      </c>
    </row>
    <row r="14" spans="1:4">
      <c r="A14" s="413" t="s">
        <v>193</v>
      </c>
      <c r="B14" s="414">
        <v>5044.2292347676603</v>
      </c>
      <c r="C14" s="415">
        <v>5.9278742878323798E-2</v>
      </c>
      <c r="D14" s="415">
        <v>3.61277151614618E-2</v>
      </c>
    </row>
    <row r="15" spans="1:4">
      <c r="A15" s="413" t="s">
        <v>195</v>
      </c>
      <c r="B15" s="414">
        <v>3035.76519647752</v>
      </c>
      <c r="C15" s="415">
        <v>3.5675687234948503E-2</v>
      </c>
      <c r="D15" s="415">
        <v>3.3924075702755199E-2</v>
      </c>
    </row>
    <row r="16" spans="1:4">
      <c r="A16" s="413" t="s">
        <v>197</v>
      </c>
      <c r="B16" s="414">
        <v>2931.29963180293</v>
      </c>
      <c r="C16" s="415">
        <v>3.4448029438332001E-2</v>
      </c>
      <c r="D16" s="415">
        <v>2.5208679930869501E-2</v>
      </c>
    </row>
    <row r="17" spans="1:4">
      <c r="A17" s="413" t="s">
        <v>182</v>
      </c>
      <c r="B17" s="414">
        <v>839.38146386423</v>
      </c>
      <c r="C17" s="415">
        <v>9.8642380545043897E-3</v>
      </c>
      <c r="D17" s="415">
        <v>1.2E-2</v>
      </c>
    </row>
    <row r="19" spans="1:4">
      <c r="A19" s="2" t="s">
        <v>238</v>
      </c>
      <c r="B19" t="s">
        <v>239</v>
      </c>
      <c r="C19" t="s">
        <v>240</v>
      </c>
      <c r="D19" t="s">
        <v>241</v>
      </c>
    </row>
    <row r="20" spans="1:4">
      <c r="A20" t="s">
        <v>202</v>
      </c>
      <c r="B20" s="110">
        <v>2013.0672813009601</v>
      </c>
      <c r="C20" s="57">
        <v>2.3657152006990902E-2</v>
      </c>
      <c r="D20" s="57">
        <v>-0.62143785349318204</v>
      </c>
    </row>
    <row r="21" spans="1:4">
      <c r="A21" t="s">
        <v>246</v>
      </c>
      <c r="B21" s="110">
        <v>11850.9771592912</v>
      </c>
      <c r="C21" s="57">
        <v>0.13927024232769</v>
      </c>
      <c r="D21" s="57">
        <v>-0.168731774314275</v>
      </c>
    </row>
    <row r="22" spans="1:4">
      <c r="A22" t="s">
        <v>38</v>
      </c>
      <c r="B22" s="110">
        <v>9668.1703235446203</v>
      </c>
      <c r="C22" s="57">
        <v>0.113618346042443</v>
      </c>
      <c r="D22" s="57">
        <v>-7.6877050154048304E-2</v>
      </c>
    </row>
    <row r="23" spans="1:4">
      <c r="A23" t="s">
        <v>31</v>
      </c>
      <c r="B23" s="110">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21875" customWidth="1"/>
    <col min="7" max="7" width="13.44140625" customWidth="1"/>
    <col min="8" max="8" width="18" customWidth="1"/>
    <col min="9" max="9" width="1.44140625" customWidth="1"/>
    <col min="10"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22.5" customHeight="1">
      <c r="B1" s="70" t="s">
        <v>247</v>
      </c>
      <c r="C1" s="347"/>
      <c r="D1" s="70"/>
      <c r="E1" s="70"/>
      <c r="F1" s="70"/>
      <c r="G1" s="70"/>
      <c r="H1" s="70"/>
    </row>
    <row r="2" spans="2:27" ht="22.5" customHeight="1">
      <c r="B2" s="509" t="s">
        <v>27</v>
      </c>
      <c r="C2" s="511" t="s">
        <v>28</v>
      </c>
      <c r="D2" s="496" t="s">
        <v>248</v>
      </c>
      <c r="E2" s="497"/>
      <c r="F2" s="497"/>
      <c r="G2" s="497"/>
      <c r="H2" s="497"/>
    </row>
    <row r="3" spans="2:27" s="80" customFormat="1" ht="51.75" customHeight="1">
      <c r="B3" s="510"/>
      <c r="C3" s="512"/>
      <c r="D3" s="416" t="s">
        <v>29</v>
      </c>
      <c r="E3" s="373" t="s">
        <v>30</v>
      </c>
      <c r="F3" s="373" t="s">
        <v>175</v>
      </c>
      <c r="G3" s="373" t="s">
        <v>32</v>
      </c>
      <c r="H3" s="374" t="s">
        <v>249</v>
      </c>
    </row>
    <row r="4" spans="2:27" ht="19.5" customHeight="1">
      <c r="B4" s="342" t="s">
        <v>157</v>
      </c>
      <c r="C4" s="353"/>
      <c r="D4" s="103" t="e">
        <f>'A2 current gdp_agric'!#REF!/'A7a constant gdp_Agric'!#REF!*100</f>
        <v>#REF!</v>
      </c>
      <c r="E4" s="103" t="e">
        <f>'A2 current gdp_agric'!#REF!/'A7a constant gdp_Agric'!#REF!*100</f>
        <v>#REF!</v>
      </c>
      <c r="F4" s="103" t="e">
        <f>'A2 current gdp_agric'!#REF!/'A7a constant gdp_Agric'!#REF!*100</f>
        <v>#REF!</v>
      </c>
      <c r="G4" s="103" t="e">
        <f>'A2 current gdp_agric'!#REF!/'A7a constant gdp_Agric'!#REF!*100</f>
        <v>#REF!</v>
      </c>
      <c r="H4" s="103" t="e">
        <f>'A2 current gdp_agric'!#REF!/'A7a constant gdp_Agric'!#REF!*100</f>
        <v>#REF!</v>
      </c>
      <c r="AA4"/>
    </row>
    <row r="5" spans="2:27" ht="19.5" customHeight="1">
      <c r="B5" s="342" t="s">
        <v>158</v>
      </c>
      <c r="C5" s="353"/>
      <c r="D5" s="103">
        <f>'A2 current gdp_agric'!C33/'A7a constant gdp_Agric'!C33*100</f>
        <v>107.20166917027383</v>
      </c>
      <c r="E5" s="103">
        <f>'A2 current gdp_agric'!E33/'A7a constant gdp_Agric'!E33*100</f>
        <v>116.68313348669126</v>
      </c>
      <c r="F5" s="103">
        <f>'A2 current gdp_agric'!F33/'A7a constant gdp_Agric'!F33*100</f>
        <v>106.48514619629994</v>
      </c>
      <c r="G5" s="103">
        <f>'A2 current gdp_agric'!G33/'A7a constant gdp_Agric'!G33*100</f>
        <v>93.845949348508427</v>
      </c>
      <c r="H5" s="103">
        <f>'A2 current gdp_agric'!I33/'A7a constant gdp_Agric'!I33*100</f>
        <v>107.56050276995151</v>
      </c>
      <c r="AA5"/>
    </row>
    <row r="6" spans="2:27" ht="19.5" customHeight="1">
      <c r="B6" s="342" t="s">
        <v>159</v>
      </c>
      <c r="C6" s="353"/>
      <c r="D6" s="103">
        <f>'A2 current gdp_agric'!C34/'A7a constant gdp_Agric'!C34*100</f>
        <v>107.20548082655499</v>
      </c>
      <c r="E6" s="103">
        <f>'A2 current gdp_agric'!E34/'A7a constant gdp_Agric'!E34*100</f>
        <v>138.96194482612054</v>
      </c>
      <c r="F6" s="103">
        <f>'A2 current gdp_agric'!F34/'A7a constant gdp_Agric'!F34*100</f>
        <v>104.94600757164159</v>
      </c>
      <c r="G6" s="103">
        <f>'A2 current gdp_agric'!G34/'A7a constant gdp_Agric'!G34*100</f>
        <v>99.679441900446207</v>
      </c>
      <c r="H6" s="103">
        <f>'A2 current gdp_agric'!I34/'A7a constant gdp_Agric'!I34*100</f>
        <v>111.15489011937933</v>
      </c>
      <c r="AA6"/>
    </row>
    <row r="7" spans="2:27" ht="19.5" customHeight="1">
      <c r="B7" s="342" t="s">
        <v>160</v>
      </c>
      <c r="C7" s="353"/>
      <c r="D7" s="103">
        <f>'A2 current gdp_agric'!C35/'A7a constant gdp_Agric'!C35*100</f>
        <v>107.17607390106514</v>
      </c>
      <c r="E7" s="103">
        <f>'A2 current gdp_agric'!E35/'A7a constant gdp_Agric'!E35*100</f>
        <v>127.5532982010705</v>
      </c>
      <c r="F7" s="103">
        <f>'A2 current gdp_agric'!F35/'A7a constant gdp_Agric'!F35*100</f>
        <v>105.36042763351499</v>
      </c>
      <c r="G7" s="103">
        <f>'A2 current gdp_agric'!G35/'A7a constant gdp_Agric'!G35*100</f>
        <v>103.40806647561097</v>
      </c>
      <c r="H7" s="103">
        <f>'A2 current gdp_agric'!I35/'A7a constant gdp_Agric'!I35*100</f>
        <v>110.17222734626104</v>
      </c>
      <c r="AA7"/>
    </row>
    <row r="8" spans="2:27" ht="19.5" customHeight="1">
      <c r="B8" s="342" t="s">
        <v>161</v>
      </c>
      <c r="C8" s="353"/>
      <c r="D8" s="103">
        <f>'A2 current gdp_agric'!C36/'A7a constant gdp_Agric'!C36*100</f>
        <v>100.98518684986755</v>
      </c>
      <c r="E8" s="103">
        <f>'A2 current gdp_agric'!E36/'A7a constant gdp_Agric'!E36*100</f>
        <v>130.15828023613088</v>
      </c>
      <c r="F8" s="103">
        <f>'A2 current gdp_agric'!F36/'A7a constant gdp_Agric'!F36*100</f>
        <v>99.358741639769406</v>
      </c>
      <c r="G8" s="103">
        <f>'A2 current gdp_agric'!G36/'A7a constant gdp_Agric'!G36*100</f>
        <v>102.164271237441</v>
      </c>
      <c r="H8" s="103">
        <f>'A2 current gdp_agric'!I36/'A7a constant gdp_Agric'!I36*100</f>
        <v>108.93609900289319</v>
      </c>
    </row>
    <row r="9" spans="2:27" ht="19.5" customHeight="1">
      <c r="B9" s="342" t="s">
        <v>162</v>
      </c>
      <c r="C9" s="353"/>
      <c r="D9" s="103">
        <f>'A2 current gdp_agric'!C37/'A7a constant gdp_Agric'!C37*100</f>
        <v>100.93012587124647</v>
      </c>
      <c r="E9" s="103">
        <f>'A2 current gdp_agric'!E37/'A7a constant gdp_Agric'!E37*100</f>
        <v>131.12780854816418</v>
      </c>
      <c r="F9" s="103">
        <f>'A2 current gdp_agric'!F37/'A7a constant gdp_Agric'!F37*100</f>
        <v>100.57069345193699</v>
      </c>
      <c r="G9" s="103">
        <f>'A2 current gdp_agric'!G37/'A7a constant gdp_Agric'!G37*100</f>
        <v>112.6822031667573</v>
      </c>
      <c r="H9" s="103">
        <f>'A2 current gdp_agric'!I37/'A7a constant gdp_Agric'!I37*100</f>
        <v>106.17992918651689</v>
      </c>
    </row>
    <row r="10" spans="2:27" ht="19.5" customHeight="1">
      <c r="B10" s="342" t="s">
        <v>163</v>
      </c>
      <c r="C10" s="353"/>
      <c r="D10" s="103">
        <f>'A2 current gdp_agric'!C38/'A7a constant gdp_Agric'!C38*100</f>
        <v>100.89814741648742</v>
      </c>
      <c r="E10" s="103">
        <f>'A2 current gdp_agric'!E38/'A7a constant gdp_Agric'!E38*100</f>
        <v>134.36331704493605</v>
      </c>
      <c r="F10" s="103">
        <f>'A2 current gdp_agric'!F38/'A7a constant gdp_Agric'!F38*100</f>
        <v>104.12218746488281</v>
      </c>
      <c r="G10" s="103">
        <f>'A2 current gdp_agric'!G38/'A7a constant gdp_Agric'!G38*100</f>
        <v>114.35049105605586</v>
      </c>
      <c r="H10" s="103">
        <f>'A2 current gdp_agric'!I38/'A7a constant gdp_Agric'!I38*100</f>
        <v>109.0107962325513</v>
      </c>
    </row>
    <row r="11" spans="2:27" ht="19.5" customHeight="1">
      <c r="B11" s="342" t="s">
        <v>164</v>
      </c>
      <c r="C11" s="353"/>
      <c r="D11" s="103">
        <f>'A2 current gdp_agric'!C39/'A7a constant gdp_Agric'!C39*100</f>
        <v>100.88142810501968</v>
      </c>
      <c r="E11" s="103">
        <f>'A2 current gdp_agric'!E39/'A7a constant gdp_Agric'!E39*100</f>
        <v>134.71711018746194</v>
      </c>
      <c r="F11" s="103">
        <f>'A2 current gdp_agric'!F39/'A7a constant gdp_Agric'!F39*100</f>
        <v>105.9206327980089</v>
      </c>
      <c r="G11" s="103">
        <f>'A2 current gdp_agric'!G39/'A7a constant gdp_Agric'!G39*100</f>
        <v>117.31133860756049</v>
      </c>
      <c r="H11" s="103">
        <f>'A2 current gdp_agric'!I39/'A7a constant gdp_Agric'!I39*100</f>
        <v>109.56481009220838</v>
      </c>
    </row>
    <row r="12" spans="2:27" ht="17.25" customHeight="1">
      <c r="B12" s="342" t="s">
        <v>165</v>
      </c>
      <c r="C12" s="358"/>
      <c r="D12" s="103" t="e">
        <f>'A2 current gdp_agric'!#REF!/'A7a constant gdp_Agric'!#REF!*100</f>
        <v>#REF!</v>
      </c>
      <c r="E12" s="103" t="e">
        <f>'A2 current gdp_agric'!#REF!/'A7a constant gdp_Agric'!#REF!*100</f>
        <v>#REF!</v>
      </c>
      <c r="F12" s="103" t="e">
        <f>'A2 current gdp_agric'!#REF!/'A7a constant gdp_Agric'!#REF!*100</f>
        <v>#REF!</v>
      </c>
      <c r="G12" s="103" t="e">
        <f>'A2 current gdp_agric'!#REF!/'A7a constant gdp_Agric'!#REF!*100</f>
        <v>#REF!</v>
      </c>
      <c r="H12" s="103" t="e">
        <f>'A2 current gdp_agric'!#REF!/'A7a constant gdp_Agric'!#REF!*100</f>
        <v>#REF!</v>
      </c>
    </row>
    <row r="13" spans="2:27" ht="17.25" customHeight="1">
      <c r="B13" s="342" t="s">
        <v>166</v>
      </c>
      <c r="C13" s="348"/>
      <c r="D13" s="104" t="e">
        <f>'A2 current gdp_agric'!#REF!/'A7a constant gdp_Agric'!#REF!*100</f>
        <v>#REF!</v>
      </c>
      <c r="E13" s="103" t="e">
        <f>'A2 current gdp_agric'!#REF!/'A7a constant gdp_Agric'!#REF!*100</f>
        <v>#REF!</v>
      </c>
      <c r="F13" s="103" t="e">
        <f>'A2 current gdp_agric'!#REF!/'A7a constant gdp_Agric'!#REF!*100</f>
        <v>#REF!</v>
      </c>
      <c r="G13" s="105" t="e">
        <f>'A2 current gdp_agric'!#REF!/'A7a constant gdp_Agric'!#REF!*100</f>
        <v>#REF!</v>
      </c>
      <c r="H13" s="103" t="e">
        <f>'A2 current gdp_agric'!#REF!/'A7a constant gdp_Agric'!#REF!*100</f>
        <v>#REF!</v>
      </c>
    </row>
    <row r="14" spans="2:27" ht="17.25" customHeight="1">
      <c r="B14" s="342" t="s">
        <v>167</v>
      </c>
      <c r="C14" s="348"/>
      <c r="D14" s="103" t="e">
        <f>'A2 current gdp_agric'!#REF!/'A7a constant gdp_Agric'!#REF!*100</f>
        <v>#REF!</v>
      </c>
      <c r="E14" s="103" t="e">
        <f>'A2 current gdp_agric'!#REF!/'A7a constant gdp_Agric'!#REF!*100</f>
        <v>#REF!</v>
      </c>
      <c r="F14" s="99" t="e">
        <f>'A2 current gdp_agric'!#REF!/'A7a constant gdp_Agric'!#REF!*100</f>
        <v>#REF!</v>
      </c>
      <c r="G14" s="105" t="e">
        <f>'A2 current gdp_agric'!#REF!/'A7a constant gdp_Agric'!#REF!*100</f>
        <v>#REF!</v>
      </c>
      <c r="H14" s="103" t="e">
        <f>'A2 current gdp_agric'!#REF!/'A7a constant gdp_Agric'!#REF!*100</f>
        <v>#REF!</v>
      </c>
    </row>
    <row r="15" spans="2:27" ht="17.25" customHeight="1">
      <c r="B15" s="342" t="s">
        <v>168</v>
      </c>
      <c r="C15" s="348"/>
      <c r="D15" s="103" t="e">
        <f>'A2 current gdp_agric'!#REF!/'A7a constant gdp_Agric'!#REF!*100</f>
        <v>#REF!</v>
      </c>
      <c r="E15" s="103" t="e">
        <f>'A2 current gdp_agric'!#REF!/'A7a constant gdp_Agric'!#REF!*100</f>
        <v>#REF!</v>
      </c>
      <c r="F15" s="99" t="e">
        <f>'A2 current gdp_agric'!#REF!/'A7a constant gdp_Agric'!#REF!*100</f>
        <v>#REF!</v>
      </c>
      <c r="G15" s="105" t="e">
        <f>'A2 current gdp_agric'!#REF!/'A7a constant gdp_Agric'!#REF!*100</f>
        <v>#REF!</v>
      </c>
      <c r="H15" s="103" t="e">
        <f>'A2 current gdp_agric'!#REF!/'A7a constant gdp_Agric'!#REF!*100</f>
        <v>#REF!</v>
      </c>
    </row>
    <row r="16" spans="2:27" ht="17.25" customHeight="1">
      <c r="B16" s="342" t="s">
        <v>169</v>
      </c>
      <c r="C16" s="348"/>
      <c r="D16" s="103" t="e">
        <f>'A2 current gdp_agric'!#REF!/'A7a constant gdp_Agric'!#REF!*100</f>
        <v>#REF!</v>
      </c>
      <c r="E16" s="103" t="e">
        <f>'A2 current gdp_agric'!#REF!/'A7a constant gdp_Agric'!#REF!*100</f>
        <v>#REF!</v>
      </c>
      <c r="F16" s="103" t="e">
        <f>'A2 current gdp_agric'!#REF!/'A7a constant gdp_Agric'!#REF!*100</f>
        <v>#REF!</v>
      </c>
      <c r="G16" s="105" t="e">
        <f>'A2 current gdp_agric'!#REF!/'A7a constant gdp_Agric'!#REF!*100</f>
        <v>#REF!</v>
      </c>
      <c r="H16" s="103" t="e">
        <f>'A2 current gdp_agric'!#REF!/'A7a constant gdp_Agric'!#REF!*100</f>
        <v>#REF!</v>
      </c>
    </row>
    <row r="17" spans="2:8" ht="17.25" customHeight="1">
      <c r="B17" s="342" t="s">
        <v>170</v>
      </c>
      <c r="C17" s="348"/>
      <c r="D17" s="103" t="e">
        <f>'A2 current gdp_agric'!#REF!/'A7a constant gdp_Agric'!#REF!*100</f>
        <v>#REF!</v>
      </c>
      <c r="E17" s="103" t="e">
        <f>'A2 current gdp_agric'!#REF!/'A7a constant gdp_Agric'!#REF!*100</f>
        <v>#REF!</v>
      </c>
      <c r="F17" s="103" t="e">
        <f>'A2 current gdp_agric'!#REF!/'A7a constant gdp_Agric'!#REF!*100</f>
        <v>#REF!</v>
      </c>
      <c r="G17" s="105" t="e">
        <f>'A2 current gdp_agric'!#REF!/'A7a constant gdp_Agric'!#REF!*100</f>
        <v>#REF!</v>
      </c>
      <c r="H17" s="103" t="e">
        <f>'A2 current gdp_agric'!#REF!/'A7a constant gdp_Agric'!#REF!*100</f>
        <v>#REF!</v>
      </c>
    </row>
    <row r="18" spans="2:8" ht="17.25" customHeight="1">
      <c r="B18" s="342" t="s">
        <v>171</v>
      </c>
      <c r="C18" s="103"/>
      <c r="D18" s="106" t="e">
        <f>'A2 current gdp_agric'!#REF!/'A7a constant gdp_Agric'!#REF!*100</f>
        <v>#REF!</v>
      </c>
      <c r="E18" s="103" t="e">
        <f>'A2 current gdp_agric'!#REF!/'A7a constant gdp_Agric'!#REF!*100</f>
        <v>#REF!</v>
      </c>
      <c r="F18" s="103" t="e">
        <f>'A2 current gdp_agric'!#REF!/'A7a constant gdp_Agric'!#REF!*100</f>
        <v>#REF!</v>
      </c>
      <c r="G18" s="105" t="e">
        <f>'A2 current gdp_agric'!#REF!/'A7a constant gdp_Agric'!#REF!*100</f>
        <v>#REF!</v>
      </c>
      <c r="H18" s="104" t="e">
        <f>'A2 current gdp_agric'!#REF!/'A7a constant gdp_Agric'!#REF!*100</f>
        <v>#REF!</v>
      </c>
    </row>
    <row r="19" spans="2:8" ht="17.25" customHeight="1">
      <c r="B19" s="342" t="s">
        <v>172</v>
      </c>
      <c r="C19" s="348"/>
      <c r="D19" s="99" t="e">
        <f>'A2 current gdp_agric'!#REF!/'A7a constant gdp_Agric'!#REF!*100</f>
        <v>#REF!</v>
      </c>
      <c r="E19" s="103" t="e">
        <f>'A2 current gdp_agric'!#REF!/'A7a constant gdp_Agric'!#REF!*100</f>
        <v>#REF!</v>
      </c>
      <c r="F19" s="99" t="e">
        <f>'A2 current gdp_agric'!#REF!/'A7a constant gdp_Agric'!#REF!*100</f>
        <v>#REF!</v>
      </c>
      <c r="G19" s="105" t="e">
        <f>'A2 current gdp_agric'!#REF!/'A7a constant gdp_Agric'!#REF!*100</f>
        <v>#REF!</v>
      </c>
      <c r="H19" s="103" t="e">
        <f>'A2 current gdp_agric'!#REF!/'A7a constant gdp_Agric'!#REF!*100</f>
        <v>#REF!</v>
      </c>
    </row>
    <row r="20" spans="2:8" ht="17.25" customHeight="1">
      <c r="B20" s="342" t="s">
        <v>250</v>
      </c>
      <c r="C20" s="348"/>
      <c r="D20" s="99" t="e">
        <f>'A2 current gdp_agric'!#REF!/'A7a constant gdp_Agric'!#REF!*100</f>
        <v>#REF!</v>
      </c>
      <c r="E20" s="103" t="e">
        <f>'A2 current gdp_agric'!#REF!/'A7a constant gdp_Agric'!#REF!*100</f>
        <v>#REF!</v>
      </c>
      <c r="F20" s="99" t="e">
        <f>'A2 current gdp_agric'!#REF!/'A7a constant gdp_Agric'!#REF!*100</f>
        <v>#REF!</v>
      </c>
      <c r="G20" s="105" t="e">
        <f>'A2 current gdp_agric'!#REF!/'A7a constant gdp_Agric'!#REF!*100</f>
        <v>#REF!</v>
      </c>
      <c r="H20" s="103" t="e">
        <f>'A2 current gdp_agric'!#REF!/'A7a constant gdp_Agric'!#REF!*100</f>
        <v>#REF!</v>
      </c>
    </row>
    <row r="21" spans="2:8" ht="17.25" customHeight="1">
      <c r="B21" s="342" t="s">
        <v>251</v>
      </c>
      <c r="C21" s="348"/>
      <c r="D21" s="99" t="e">
        <f>'A2 current gdp_agric'!#REF!/'A7a constant gdp_Agric'!#REF!*100</f>
        <v>#REF!</v>
      </c>
      <c r="E21" s="103" t="e">
        <f>'A2 current gdp_agric'!#REF!/'A7a constant gdp_Agric'!#REF!*100</f>
        <v>#REF!</v>
      </c>
      <c r="F21" s="99" t="e">
        <f>'A2 current gdp_agric'!#REF!/'A7a constant gdp_Agric'!#REF!*100</f>
        <v>#REF!</v>
      </c>
      <c r="G21" s="105" t="e">
        <f>'A2 current gdp_agric'!#REF!/'A7a constant gdp_Agric'!#REF!*100</f>
        <v>#REF!</v>
      </c>
      <c r="H21" s="103" t="e">
        <f>'A2 current gdp_agric'!#REF!/'A7a constant gdp_Agric'!#REF!*100</f>
        <v>#REF!</v>
      </c>
    </row>
    <row r="22" spans="2:8" ht="17.25" customHeight="1">
      <c r="B22" s="64" t="s">
        <v>252</v>
      </c>
      <c r="C22" s="73"/>
      <c r="D22" s="90" t="e">
        <f>'A2 current gdp_agric'!#REF!/'A7a constant gdp_Agric'!#REF!*100</f>
        <v>#REF!</v>
      </c>
      <c r="E22" s="107" t="e">
        <f>'A2 current gdp_agric'!#REF!/'A7a constant gdp_Agric'!#REF!*100</f>
        <v>#REF!</v>
      </c>
      <c r="F22" s="90" t="e">
        <f>'A2 current gdp_agric'!#REF!/'A7a constant gdp_Agric'!#REF!*100</f>
        <v>#REF!</v>
      </c>
      <c r="G22" s="107" t="e">
        <f>'A2 current gdp_agric'!#REF!/'A7a constant gdp_Agric'!#REF!*100</f>
        <v>#REF!</v>
      </c>
      <c r="H22" s="107" t="e">
        <f>'A2 current gdp_agric'!#REF!/'A7a constant gdp_Agric'!#REF!*100</f>
        <v>#REF!</v>
      </c>
    </row>
    <row r="23" spans="2:8" ht="17.25" customHeight="1">
      <c r="B23" s="106" t="s">
        <v>253</v>
      </c>
      <c r="C23" s="106"/>
      <c r="D23" s="106" t="e">
        <f>'A2 current gdp_agric'!#REF!/'A7a constant gdp_Agric'!#REF!*100</f>
        <v>#REF!</v>
      </c>
      <c r="E23" s="106" t="e">
        <f>'A2 current gdp_agric'!#REF!/'A7a constant gdp_Agric'!#REF!*100</f>
        <v>#REF!</v>
      </c>
      <c r="F23" s="106" t="e">
        <f>'A2 current gdp_agric'!#REF!/'A7a constant gdp_Agric'!#REF!*100</f>
        <v>#REF!</v>
      </c>
      <c r="G23" s="108" t="e">
        <f>'A2 current gdp_agric'!#REF!/'A7a constant gdp_Agric'!#REF!*100</f>
        <v>#REF!</v>
      </c>
      <c r="H23" s="103" t="e">
        <f>'A2 current gdp_agric'!#REF!/'A7a constant gdp_Agric'!#REF!*100</f>
        <v>#REF!</v>
      </c>
    </row>
    <row r="24" spans="2:8" ht="17.25" customHeight="1">
      <c r="B24" s="356" t="s">
        <v>254</v>
      </c>
      <c r="C24" s="357"/>
      <c r="D24" s="338" t="e">
        <f>'A2 current gdp_agric'!#REF!/'A7a constant gdp_Agric'!#REF!*100</f>
        <v>#REF!</v>
      </c>
      <c r="E24" s="338" t="e">
        <f>'A2 current gdp_agric'!#REF!/'A7a constant gdp_Agric'!#REF!*100</f>
        <v>#REF!</v>
      </c>
      <c r="F24" s="338" t="e">
        <f>'A2 current gdp_agric'!#REF!/'A7a constant gdp_Agric'!#REF!*100</f>
        <v>#REF!</v>
      </c>
      <c r="G24" s="339" t="e">
        <f>'A2 current gdp_agric'!#REF!/'A7a constant gdp_Agric'!#REF!*100</f>
        <v>#REF!</v>
      </c>
      <c r="H24" s="309" t="e">
        <f>'A2 current gdp_agric'!#REF!/'A7a constant gdp_Agric'!#REF!*100</f>
        <v>#REF!</v>
      </c>
    </row>
    <row r="25" spans="2:8" ht="17.25" customHeight="1">
      <c r="B25" s="356" t="s">
        <v>255</v>
      </c>
      <c r="C25" s="357"/>
      <c r="D25" s="338" t="e">
        <f>'A2 current gdp_agric'!#REF!/'A7a constant gdp_Agric'!#REF!*100</f>
        <v>#REF!</v>
      </c>
      <c r="E25" s="338" t="e">
        <f>'A2 current gdp_agric'!#REF!/'A7a constant gdp_Agric'!#REF!*100</f>
        <v>#REF!</v>
      </c>
      <c r="F25" s="338" t="e">
        <f>'A2 current gdp_agric'!#REF!/'A7a constant gdp_Agric'!#REF!*100</f>
        <v>#REF!</v>
      </c>
      <c r="G25" s="339" t="e">
        <f>'A2 current gdp_agric'!#REF!/'A7a constant gdp_Agric'!#REF!*100</f>
        <v>#REF!</v>
      </c>
      <c r="H25" s="309" t="e">
        <f>'A2 current gdp_agric'!#REF!/'A7a constant gdp_Agric'!#REF!*100</f>
        <v>#REF!</v>
      </c>
    </row>
    <row r="26" spans="2:8" ht="17.25" customHeight="1">
      <c r="B26" s="356" t="s">
        <v>256</v>
      </c>
      <c r="C26" s="357"/>
      <c r="D26" s="338" t="e">
        <f>'A2 current gdp_agric'!#REF!/'A7a constant gdp_Agric'!#REF!*100</f>
        <v>#REF!</v>
      </c>
      <c r="E26" s="338" t="e">
        <f>'A2 current gdp_agric'!#REF!/'A7a constant gdp_Agric'!#REF!*100</f>
        <v>#REF!</v>
      </c>
      <c r="F26" s="338" t="e">
        <f>'A2 current gdp_agric'!#REF!/'A7a constant gdp_Agric'!#REF!*100</f>
        <v>#REF!</v>
      </c>
      <c r="G26" s="339" t="e">
        <f>'A2 current gdp_agric'!#REF!/'A7a constant gdp_Agric'!#REF!*100</f>
        <v>#REF!</v>
      </c>
      <c r="H26" s="309" t="e">
        <f>'A2 current gdp_agric'!#REF!/'A7a constant gdp_Agric'!#REF!*100</f>
        <v>#REF!</v>
      </c>
    </row>
    <row r="27" spans="2:8" ht="17.25" customHeight="1">
      <c r="B27" s="356" t="s">
        <v>257</v>
      </c>
      <c r="C27" s="357"/>
      <c r="D27" s="338" t="e">
        <f>'A2 current gdp_agric'!#REF!/'A7a constant gdp_Agric'!#REF!*100</f>
        <v>#REF!</v>
      </c>
      <c r="E27" s="338" t="e">
        <f>'A2 current gdp_agric'!#REF!/'A7a constant gdp_Agric'!#REF!*100</f>
        <v>#REF!</v>
      </c>
      <c r="F27" s="338" t="e">
        <f>'A2 current gdp_agric'!#REF!/'A7a constant gdp_Agric'!#REF!*100</f>
        <v>#REF!</v>
      </c>
      <c r="G27" s="339" t="e">
        <f>'A2 current gdp_agric'!#REF!/'A7a constant gdp_Agric'!#REF!*100</f>
        <v>#REF!</v>
      </c>
      <c r="H27" s="309" t="e">
        <f>'A2 current gdp_agric'!#REF!/'A7a constant gdp_Agric'!#REF!*100</f>
        <v>#REF!</v>
      </c>
    </row>
    <row r="28" spans="2:8" ht="12" customHeight="1">
      <c r="B28" s="340" t="s">
        <v>258</v>
      </c>
      <c r="C28" s="4"/>
      <c r="D28" s="109"/>
      <c r="E28" s="4"/>
      <c r="F28" s="4"/>
      <c r="G28" s="4"/>
      <c r="H28" s="101"/>
    </row>
  </sheetData>
  <mergeCells count="3">
    <mergeCell ref="D2:H2"/>
    <mergeCell ref="B2:B3"/>
    <mergeCell ref="C2:C3"/>
  </mergeCells>
  <pageMargins left="0.7" right="0.5" top="0.75" bottom="0.75" header="0.3" footer="0.3"/>
  <pageSetup scale="75"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Z42"/>
  <sheetViews>
    <sheetView topLeftCell="A29" zoomScaleNormal="100" workbookViewId="0">
      <selection activeCell="C40" sqref="C40"/>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80"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8" customFormat="1" ht="27.75" customHeight="1">
      <c r="B1" s="369" t="s">
        <v>370</v>
      </c>
      <c r="C1" s="410"/>
      <c r="D1" s="410"/>
      <c r="E1" s="410"/>
      <c r="F1" s="410"/>
      <c r="G1" s="410"/>
      <c r="H1" s="410"/>
      <c r="I1" s="410"/>
      <c r="J1" s="100"/>
      <c r="K1" s="100"/>
      <c r="L1" s="100"/>
      <c r="M1" s="100"/>
      <c r="N1" s="100"/>
      <c r="O1" s="100"/>
      <c r="P1" s="100"/>
      <c r="Q1" s="100"/>
      <c r="R1" s="100"/>
      <c r="S1" s="100"/>
      <c r="T1" s="100"/>
      <c r="U1" s="100"/>
      <c r="Z1" s="100"/>
    </row>
    <row r="2" spans="2:26" ht="22.5" customHeight="1">
      <c r="B2" s="489" t="s">
        <v>323</v>
      </c>
      <c r="C2" s="493" t="s">
        <v>395</v>
      </c>
      <c r="D2" s="494"/>
      <c r="E2" s="495"/>
      <c r="F2" s="495"/>
      <c r="G2" s="495"/>
      <c r="H2" s="495"/>
      <c r="I2" s="495"/>
    </row>
    <row r="3" spans="2:26" s="80" customFormat="1" ht="75" customHeight="1">
      <c r="B3" s="490"/>
      <c r="C3" s="431" t="s">
        <v>324</v>
      </c>
      <c r="D3" s="431" t="s">
        <v>325</v>
      </c>
      <c r="E3" s="431" t="s">
        <v>326</v>
      </c>
      <c r="F3" s="431" t="s">
        <v>327</v>
      </c>
      <c r="G3" s="431" t="s">
        <v>328</v>
      </c>
      <c r="H3" s="431" t="s">
        <v>329</v>
      </c>
      <c r="I3" s="431" t="s">
        <v>63</v>
      </c>
      <c r="J3"/>
      <c r="K3"/>
      <c r="L3"/>
      <c r="M3"/>
      <c r="N3"/>
      <c r="O3"/>
      <c r="P3"/>
      <c r="Q3"/>
    </row>
    <row r="4" spans="2:26" ht="24" customHeight="1">
      <c r="B4" s="64" t="s">
        <v>291</v>
      </c>
      <c r="C4" s="350">
        <v>52.108805312099797</v>
      </c>
      <c r="D4" s="350">
        <v>12.377432171645159</v>
      </c>
      <c r="E4" s="350">
        <v>19.923562255186777</v>
      </c>
      <c r="F4" s="350">
        <v>4.6408299528037045</v>
      </c>
      <c r="G4" s="350">
        <v>5.3141075069866481</v>
      </c>
      <c r="H4" s="350">
        <v>2.9985086037136989E-2</v>
      </c>
      <c r="I4" s="75">
        <v>94.394722284759226</v>
      </c>
      <c r="Z4"/>
    </row>
    <row r="5" spans="2:26" ht="24" customHeight="1">
      <c r="B5" s="64" t="s">
        <v>292</v>
      </c>
      <c r="C5" s="350">
        <v>174.46717104891135</v>
      </c>
      <c r="D5" s="350">
        <v>10.703547256114765</v>
      </c>
      <c r="E5" s="350">
        <v>20.519331864459215</v>
      </c>
      <c r="F5" s="350">
        <v>4.7352991269575444</v>
      </c>
      <c r="G5" s="350">
        <v>5.3162040863314681</v>
      </c>
      <c r="H5" s="350">
        <v>0.46744082781203067</v>
      </c>
      <c r="I5" s="75">
        <v>216.20899421058641</v>
      </c>
      <c r="Z5"/>
    </row>
    <row r="6" spans="2:26" ht="24" customHeight="1">
      <c r="B6" s="64" t="s">
        <v>293</v>
      </c>
      <c r="C6" s="350">
        <v>115.59300448042163</v>
      </c>
      <c r="D6" s="350">
        <v>9.7592091475650182</v>
      </c>
      <c r="E6" s="350">
        <v>21.557428009036503</v>
      </c>
      <c r="F6" s="350">
        <v>4.9242374752652323</v>
      </c>
      <c r="G6" s="350">
        <v>5.3203972568012317</v>
      </c>
      <c r="H6" s="350">
        <v>8.3208791265348996</v>
      </c>
      <c r="I6" s="75">
        <v>165.47515549562453</v>
      </c>
      <c r="Z6"/>
    </row>
    <row r="7" spans="2:26" ht="24" customHeight="1">
      <c r="B7" s="64" t="s">
        <v>294</v>
      </c>
      <c r="C7" s="350">
        <v>126.917619520949</v>
      </c>
      <c r="D7" s="350">
        <v>6.8150048108105521</v>
      </c>
      <c r="E7" s="350">
        <v>23.275860685625105</v>
      </c>
      <c r="F7" s="350">
        <v>5.2076449977267689</v>
      </c>
      <c r="G7" s="350">
        <v>5.3266870419661183</v>
      </c>
      <c r="H7" s="350">
        <v>2.3805318026790627</v>
      </c>
      <c r="I7" s="75">
        <v>169.9233488597566</v>
      </c>
      <c r="Z7"/>
    </row>
    <row r="8" spans="2:26" ht="24" customHeight="1">
      <c r="B8" s="64" t="s">
        <v>295</v>
      </c>
      <c r="C8" s="350">
        <v>55.786543558184036</v>
      </c>
      <c r="D8" s="350">
        <v>8.2029513086888546</v>
      </c>
      <c r="E8" s="350">
        <v>25.908184625734528</v>
      </c>
      <c r="F8" s="350">
        <v>5.628689706739193</v>
      </c>
      <c r="G8" s="350">
        <v>5.3350734772062323</v>
      </c>
      <c r="H8" s="350">
        <v>4.1101722194488217E-2</v>
      </c>
      <c r="I8" s="75">
        <v>100.90254439874732</v>
      </c>
      <c r="Z8"/>
    </row>
    <row r="9" spans="2:26" ht="24" customHeight="1">
      <c r="B9" s="64" t="s">
        <v>296</v>
      </c>
      <c r="C9" s="350">
        <v>186.98410402798885</v>
      </c>
      <c r="D9" s="350">
        <v>7.6877744195432021</v>
      </c>
      <c r="E9" s="350">
        <v>26.710515217988096</v>
      </c>
      <c r="F9" s="350">
        <v>6.0700217664056151</v>
      </c>
      <c r="G9" s="350">
        <v>5.3619087062511888</v>
      </c>
      <c r="H9" s="350">
        <v>0.64225666820280547</v>
      </c>
      <c r="I9" s="75">
        <v>233.45658080637975</v>
      </c>
      <c r="Z9"/>
    </row>
    <row r="10" spans="2:26" ht="24" customHeight="1">
      <c r="B10" s="64" t="s">
        <v>297</v>
      </c>
      <c r="C10" s="350">
        <v>123.86843060380384</v>
      </c>
      <c r="D10" s="350">
        <v>11.234910238105693</v>
      </c>
      <c r="E10" s="350">
        <v>28.028925159663224</v>
      </c>
      <c r="F10" s="350">
        <v>6.5718887482373916</v>
      </c>
      <c r="G10" s="350">
        <v>5.4071922045729037</v>
      </c>
      <c r="H10" s="350">
        <v>11.437384512312082</v>
      </c>
      <c r="I10" s="75">
        <v>186.54873146669516</v>
      </c>
      <c r="Z10"/>
    </row>
    <row r="11" spans="2:26" ht="24" customHeight="1">
      <c r="B11" s="64" t="s">
        <v>298</v>
      </c>
      <c r="C11" s="350">
        <v>135.87386281499815</v>
      </c>
      <c r="D11" s="350">
        <v>16.66458265556037</v>
      </c>
      <c r="E11" s="350">
        <v>30.157986727463843</v>
      </c>
      <c r="F11" s="350">
        <v>7.134290652234518</v>
      </c>
      <c r="G11" s="350">
        <v>5.4709228829387238</v>
      </c>
      <c r="H11" s="350">
        <v>3.1596881950813041</v>
      </c>
      <c r="I11" s="75">
        <v>198.46133392827693</v>
      </c>
      <c r="Z11"/>
    </row>
    <row r="12" spans="2:26" ht="24" customHeight="1">
      <c r="B12" s="64" t="s">
        <v>299</v>
      </c>
      <c r="C12" s="350">
        <v>58.97512389728724</v>
      </c>
      <c r="D12" s="350">
        <v>11.867004906398392</v>
      </c>
      <c r="E12" s="350">
        <v>28.539440068712857</v>
      </c>
      <c r="F12" s="350">
        <v>7.7691640453848221</v>
      </c>
      <c r="G12" s="350">
        <v>5.5530990772712867</v>
      </c>
      <c r="H12" s="350">
        <v>2.9876589714631932E-2</v>
      </c>
      <c r="I12" s="75">
        <v>112.73370858476922</v>
      </c>
      <c r="Z12"/>
    </row>
    <row r="13" spans="2:26" ht="24" customHeight="1">
      <c r="B13" s="64" t="s">
        <v>300</v>
      </c>
      <c r="C13" s="350">
        <v>197.33924699702072</v>
      </c>
      <c r="D13" s="350">
        <v>13.123910596539121</v>
      </c>
      <c r="E13" s="350">
        <v>28.81847250157713</v>
      </c>
      <c r="F13" s="350">
        <v>8.5263948535961376</v>
      </c>
      <c r="G13" s="350">
        <v>5.6218352174074555</v>
      </c>
      <c r="H13" s="350">
        <v>0.44456055802838451</v>
      </c>
      <c r="I13" s="75">
        <v>253.87442072416897</v>
      </c>
      <c r="Z13"/>
    </row>
    <row r="14" spans="2:26" ht="24" customHeight="1">
      <c r="B14" s="64" t="s">
        <v>301</v>
      </c>
      <c r="C14" s="350">
        <v>130.57944204005219</v>
      </c>
      <c r="D14" s="350">
        <v>8.9433454100736363</v>
      </c>
      <c r="E14" s="350">
        <v>29.143167223856501</v>
      </c>
      <c r="F14" s="350">
        <v>9.4169610891180699</v>
      </c>
      <c r="G14" s="350">
        <v>5.6771361474343411</v>
      </c>
      <c r="H14" s="350">
        <v>7.5033427798474976</v>
      </c>
      <c r="I14" s="75">
        <v>191.26339469038223</v>
      </c>
      <c r="Z14"/>
    </row>
    <row r="15" spans="2:26" ht="24" customHeight="1">
      <c r="B15" s="64" t="s">
        <v>302</v>
      </c>
      <c r="C15" s="350">
        <v>143.12362505064559</v>
      </c>
      <c r="D15" s="350">
        <v>10.692545517898564</v>
      </c>
      <c r="E15" s="350">
        <v>29.648130203432533</v>
      </c>
      <c r="F15" s="350">
        <v>10.440862751950636</v>
      </c>
      <c r="G15" s="350">
        <v>5.719005026114397</v>
      </c>
      <c r="H15" s="350">
        <v>1.8614743859592426</v>
      </c>
      <c r="I15" s="75">
        <v>201.48564293600097</v>
      </c>
      <c r="Z15"/>
    </row>
    <row r="16" spans="2:26" ht="24" customHeight="1">
      <c r="B16" s="64" t="s">
        <v>303</v>
      </c>
      <c r="C16" s="350">
        <v>60.469705573782498</v>
      </c>
      <c r="D16" s="350">
        <v>19.48060816188443</v>
      </c>
      <c r="E16" s="350">
        <v>26.223078582305849</v>
      </c>
      <c r="F16" s="350">
        <v>11.608381564639872</v>
      </c>
      <c r="G16" s="350">
        <v>5.7474432903645472</v>
      </c>
      <c r="H16" s="350">
        <v>0.54612833535925398</v>
      </c>
      <c r="I16" s="75">
        <v>124.07534550833644</v>
      </c>
      <c r="Z16"/>
    </row>
    <row r="17" spans="2:26" ht="24" customHeight="1">
      <c r="B17" s="64" t="s">
        <v>304</v>
      </c>
      <c r="C17" s="350">
        <v>202.30942517216977</v>
      </c>
      <c r="D17" s="350">
        <v>14.846683652080458</v>
      </c>
      <c r="E17" s="350">
        <v>24.785696272812636</v>
      </c>
      <c r="F17" s="350">
        <v>12.272259011872888</v>
      </c>
      <c r="G17" s="350">
        <v>5.8070460391356358</v>
      </c>
      <c r="H17" s="350">
        <v>5.4595462117788847</v>
      </c>
      <c r="I17" s="75">
        <v>265.48065635985029</v>
      </c>
      <c r="Z17"/>
    </row>
    <row r="18" spans="2:26" ht="24" customHeight="1">
      <c r="B18" s="64" t="s">
        <v>305</v>
      </c>
      <c r="C18" s="350">
        <v>133.95287483745656</v>
      </c>
      <c r="D18" s="350">
        <v>16.905457800941864</v>
      </c>
      <c r="E18" s="350">
        <v>23.837910387743594</v>
      </c>
      <c r="F18" s="350">
        <v>12.441750924813279</v>
      </c>
      <c r="G18" s="350">
        <v>5.8977937293360885</v>
      </c>
      <c r="H18" s="350">
        <v>3.5203371516793913</v>
      </c>
      <c r="I18" s="75">
        <v>196.55612483197078</v>
      </c>
      <c r="Z18"/>
    </row>
    <row r="19" spans="2:26" ht="24" customHeight="1">
      <c r="B19" s="64" t="s">
        <v>306</v>
      </c>
      <c r="C19" s="350">
        <v>146.99039743501487</v>
      </c>
      <c r="D19" s="350">
        <v>13.867033205270095</v>
      </c>
      <c r="E19" s="350">
        <v>23.515336658471657</v>
      </c>
      <c r="F19" s="350">
        <v>12.116857303461037</v>
      </c>
      <c r="G19" s="350">
        <v>6.0196497116791763</v>
      </c>
      <c r="H19" s="350">
        <v>6.1521926686406703</v>
      </c>
      <c r="I19" s="75">
        <v>208.66146698253752</v>
      </c>
      <c r="Z19"/>
    </row>
    <row r="20" spans="2:26" ht="24" customHeight="1">
      <c r="B20" s="64" t="s">
        <v>307</v>
      </c>
      <c r="C20" s="350">
        <v>63.57960833839936</v>
      </c>
      <c r="D20" s="350">
        <v>13.564952549188476</v>
      </c>
      <c r="E20" s="350">
        <v>22.265183999470757</v>
      </c>
      <c r="F20" s="350">
        <v>11.336250631336856</v>
      </c>
      <c r="G20" s="350">
        <v>6.1725596653525923</v>
      </c>
      <c r="H20" s="350">
        <v>4.3417090350884262</v>
      </c>
      <c r="I20" s="75">
        <v>121.26026421883647</v>
      </c>
      <c r="Z20"/>
    </row>
    <row r="21" spans="2:26" ht="24" customHeight="1">
      <c r="B21" s="64" t="s">
        <v>308</v>
      </c>
      <c r="C21" s="350">
        <v>213.00491619584733</v>
      </c>
      <c r="D21" s="350">
        <v>14.313108882163913</v>
      </c>
      <c r="E21" s="350">
        <v>25.902406086850313</v>
      </c>
      <c r="F21" s="350">
        <v>10.507307536210796</v>
      </c>
      <c r="G21" s="350">
        <v>6.2204756782514448</v>
      </c>
      <c r="H21" s="350">
        <v>3.9543799536039996</v>
      </c>
      <c r="I21" s="75">
        <v>273.90259433292778</v>
      </c>
      <c r="Z21"/>
    </row>
    <row r="22" spans="2:26" ht="24" customHeight="1">
      <c r="B22" s="64" t="s">
        <v>309</v>
      </c>
      <c r="C22" s="350">
        <v>141.05961404172959</v>
      </c>
      <c r="D22" s="350">
        <v>14.344255050926728</v>
      </c>
      <c r="E22" s="350">
        <v>28.122747137908689</v>
      </c>
      <c r="F22" s="350">
        <v>9.671504957499403</v>
      </c>
      <c r="G22" s="350">
        <v>6.1634353501264538</v>
      </c>
      <c r="H22" s="350">
        <v>3.6167266394324376</v>
      </c>
      <c r="I22" s="75">
        <v>202.97828317762333</v>
      </c>
      <c r="Z22"/>
    </row>
    <row r="23" spans="2:26" ht="24" customHeight="1">
      <c r="B23" s="64" t="s">
        <v>310</v>
      </c>
      <c r="C23" s="350">
        <v>154.69454706261988</v>
      </c>
      <c r="D23" s="350">
        <v>18.539196858908664</v>
      </c>
      <c r="E23" s="350">
        <v>27.387798033081133</v>
      </c>
      <c r="F23" s="350">
        <v>8.8288428952026781</v>
      </c>
      <c r="G23" s="350">
        <v>6.0012367935092259</v>
      </c>
      <c r="H23" s="350">
        <v>3.2373488723802577</v>
      </c>
      <c r="I23" s="75">
        <v>218.68897051570187</v>
      </c>
      <c r="Z23"/>
    </row>
    <row r="24" spans="2:26" ht="24" customHeight="1">
      <c r="B24" s="64" t="s">
        <v>311</v>
      </c>
      <c r="C24" s="350">
        <v>61.89428167041882</v>
      </c>
      <c r="D24" s="350">
        <v>20.263123476256027</v>
      </c>
      <c r="E24" s="350">
        <v>31.058171660871178</v>
      </c>
      <c r="F24" s="350">
        <v>7.971834973403614</v>
      </c>
      <c r="G24" s="350">
        <v>5.7334435636868104</v>
      </c>
      <c r="H24" s="350">
        <v>8.1567961724380194</v>
      </c>
      <c r="I24" s="75">
        <v>135.07765151707446</v>
      </c>
      <c r="Z24"/>
    </row>
    <row r="25" spans="2:26" ht="24" customHeight="1">
      <c r="B25" s="64" t="s">
        <v>312</v>
      </c>
      <c r="C25" s="350">
        <v>207.09387891815669</v>
      </c>
      <c r="D25" s="350">
        <v>18.434680345854893</v>
      </c>
      <c r="E25" s="350">
        <v>26.95169528740627</v>
      </c>
      <c r="F25" s="350">
        <v>7.3262050955090681</v>
      </c>
      <c r="G25" s="350">
        <v>5.5449155637883782</v>
      </c>
      <c r="H25" s="350">
        <v>3.8553518490826848</v>
      </c>
      <c r="I25" s="75">
        <v>269.20672705979803</v>
      </c>
      <c r="Z25"/>
    </row>
    <row r="26" spans="2:26" ht="24" customHeight="1">
      <c r="B26" s="64" t="s">
        <v>313</v>
      </c>
      <c r="C26" s="350">
        <v>137.05859530932085</v>
      </c>
      <c r="D26" s="350">
        <v>20.575729192121582</v>
      </c>
      <c r="E26" s="350">
        <v>27.007437740541956</v>
      </c>
      <c r="F26" s="350">
        <v>6.8836698456830119</v>
      </c>
      <c r="G26" s="350">
        <v>5.4365630743114508</v>
      </c>
      <c r="H26" s="350">
        <v>1.1875500481136971</v>
      </c>
      <c r="I26" s="75">
        <v>198.14954521009255</v>
      </c>
      <c r="Z26"/>
    </row>
    <row r="27" spans="2:26" ht="24" customHeight="1">
      <c r="B27" s="64" t="s">
        <v>314</v>
      </c>
      <c r="C27" s="350">
        <v>150.27629341741138</v>
      </c>
      <c r="D27" s="350">
        <v>24.409167610658418</v>
      </c>
      <c r="E27" s="350">
        <v>33.074087385840372</v>
      </c>
      <c r="F27" s="350">
        <v>6.6442292239254392</v>
      </c>
      <c r="G27" s="350">
        <v>5.4084742029745163</v>
      </c>
      <c r="H27" s="350">
        <v>4.7539764886332083</v>
      </c>
      <c r="I27" s="75">
        <v>224.56622832944333</v>
      </c>
      <c r="Z27"/>
    </row>
    <row r="28" spans="2:26" ht="24" customHeight="1">
      <c r="B28" s="64" t="s">
        <v>315</v>
      </c>
      <c r="C28" s="350">
        <v>76.942178421333537</v>
      </c>
      <c r="D28" s="350">
        <v>15.548214846481443</v>
      </c>
      <c r="E28" s="350">
        <v>28.58761313050249</v>
      </c>
      <c r="F28" s="350">
        <v>6.6361725919496513</v>
      </c>
      <c r="G28" s="350">
        <v>5.4599455889764474</v>
      </c>
      <c r="H28" s="350">
        <v>7.2115498936742499</v>
      </c>
      <c r="I28" s="75">
        <v>140.38567447291783</v>
      </c>
      <c r="Z28"/>
    </row>
    <row r="29" spans="2:26" ht="24" customHeight="1">
      <c r="B29" s="64" t="s">
        <v>316</v>
      </c>
      <c r="C29" s="350">
        <v>257.49317578722224</v>
      </c>
      <c r="D29" s="350">
        <v>17.923403703339748</v>
      </c>
      <c r="E29" s="350">
        <v>38.853944377969945</v>
      </c>
      <c r="F29" s="350">
        <v>6.4579603492462834</v>
      </c>
      <c r="G29" s="350">
        <v>5.5578108744908237</v>
      </c>
      <c r="H29" s="350">
        <v>3.2788524709410423</v>
      </c>
      <c r="I29" s="75">
        <v>329.56514756321008</v>
      </c>
      <c r="Z29"/>
    </row>
    <row r="30" spans="2:26" ht="24" customHeight="1">
      <c r="B30" s="64" t="s">
        <v>317</v>
      </c>
      <c r="C30" s="350">
        <v>170.40558154378675</v>
      </c>
      <c r="D30" s="350">
        <v>16.394534783403788</v>
      </c>
      <c r="E30" s="350">
        <v>43.217192579046575</v>
      </c>
      <c r="F30" s="350">
        <v>6.1380374603028551</v>
      </c>
      <c r="G30" s="350">
        <v>5.7041232316108035</v>
      </c>
      <c r="H30" s="350">
        <v>3.6165829924087367</v>
      </c>
      <c r="I30" s="75">
        <v>245.4760525905595</v>
      </c>
      <c r="Z30"/>
    </row>
    <row r="31" spans="2:26" ht="24" customHeight="1">
      <c r="B31" s="64" t="s">
        <v>318</v>
      </c>
      <c r="C31" s="350">
        <v>186.80013825463266</v>
      </c>
      <c r="D31" s="350">
        <v>11.640334772674814</v>
      </c>
      <c r="E31" s="350">
        <v>45.249910255011642</v>
      </c>
      <c r="F31" s="350">
        <v>5.6764039251193594</v>
      </c>
      <c r="G31" s="350">
        <v>5.9016339879069415</v>
      </c>
      <c r="H31" s="350">
        <v>4.5649467903722076</v>
      </c>
      <c r="I31" s="75">
        <v>259.83336798571759</v>
      </c>
      <c r="Z31"/>
    </row>
    <row r="32" spans="2:26" ht="24" customHeight="1">
      <c r="B32" s="64" t="s">
        <v>319</v>
      </c>
      <c r="C32" s="350">
        <v>79.026494388130615</v>
      </c>
      <c r="D32" s="350">
        <v>12.19396817106767</v>
      </c>
      <c r="E32" s="350">
        <v>36.897250048278273</v>
      </c>
      <c r="F32" s="350">
        <v>5.0476414929591904</v>
      </c>
      <c r="G32" s="350">
        <v>6.1538202074761248</v>
      </c>
      <c r="H32" s="350">
        <v>5.09653679829474</v>
      </c>
      <c r="I32" s="75">
        <v>144.41571110620663</v>
      </c>
      <c r="Z32"/>
    </row>
    <row r="33" spans="2:26" ht="24" customHeight="1">
      <c r="B33" s="64" t="s">
        <v>320</v>
      </c>
      <c r="C33" s="350">
        <v>264.41471194617719</v>
      </c>
      <c r="D33" s="350">
        <v>17.217557389466688</v>
      </c>
      <c r="E33" s="350">
        <v>35.960254223495355</v>
      </c>
      <c r="F33" s="350">
        <v>4.9275730407321312</v>
      </c>
      <c r="G33" s="350">
        <v>6.4202079612094236</v>
      </c>
      <c r="H33" s="350">
        <v>3.5132312348282153</v>
      </c>
      <c r="I33" s="75">
        <v>332.45353579590892</v>
      </c>
      <c r="Z33"/>
    </row>
    <row r="34" spans="2:26" ht="24" customHeight="1">
      <c r="B34" s="64" t="s">
        <v>321</v>
      </c>
      <c r="C34" s="350">
        <v>175.0576557641366</v>
      </c>
      <c r="D34" s="350">
        <v>14.053814868613502</v>
      </c>
      <c r="E34" s="350">
        <v>24.087860385782228</v>
      </c>
      <c r="F34" s="350">
        <v>5.2877572991568149</v>
      </c>
      <c r="G34" s="350">
        <v>6.6974498886441367</v>
      </c>
      <c r="H34" s="350">
        <v>4.1482510035183662</v>
      </c>
      <c r="I34" s="75">
        <v>229.33278920985165</v>
      </c>
      <c r="Z34"/>
    </row>
    <row r="35" spans="2:26" ht="24" customHeight="1">
      <c r="B35" s="64" t="s">
        <v>322</v>
      </c>
      <c r="C35" s="350">
        <v>192.05602749800806</v>
      </c>
      <c r="D35" s="350">
        <v>16.797042046380763</v>
      </c>
      <c r="E35" s="350">
        <v>27.998753823375786</v>
      </c>
      <c r="F35" s="350">
        <v>6.12819426823323</v>
      </c>
      <c r="G35" s="350">
        <v>6.9798754698224075</v>
      </c>
      <c r="H35" s="350">
        <v>5.0933485804253031</v>
      </c>
      <c r="I35" s="75">
        <v>255.05324168624557</v>
      </c>
      <c r="Z35"/>
    </row>
    <row r="36" spans="2:26" ht="24" customHeight="1">
      <c r="B36" s="64" t="s">
        <v>401</v>
      </c>
      <c r="C36" s="350">
        <v>76.816697950638982</v>
      </c>
      <c r="D36" s="350">
        <v>16.433984974852606</v>
      </c>
      <c r="E36" s="350">
        <v>30.802728650191135</v>
      </c>
      <c r="F36" s="350">
        <v>7.3872838498559199</v>
      </c>
      <c r="G36" s="350">
        <v>7.2593165424615558</v>
      </c>
      <c r="H36" s="350">
        <v>5.886498042067009</v>
      </c>
      <c r="I36" s="75">
        <v>144.58651001006723</v>
      </c>
      <c r="Z36"/>
    </row>
    <row r="37" spans="2:26" ht="24" customHeight="1">
      <c r="B37" s="64" t="s">
        <v>402</v>
      </c>
      <c r="C37" s="350">
        <v>257.29101059664583</v>
      </c>
      <c r="D37" s="350">
        <v>14.119710608807399</v>
      </c>
      <c r="E37" s="350">
        <v>29.405621434298297</v>
      </c>
      <c r="F37" s="350">
        <v>8.3831755585833925</v>
      </c>
      <c r="G37" s="350">
        <v>7.5178944621217481</v>
      </c>
      <c r="H37" s="350">
        <v>4.2634142179535512</v>
      </c>
      <c r="I37" s="75">
        <v>320.9808268784102</v>
      </c>
      <c r="Z37"/>
    </row>
    <row r="38" spans="2:26" ht="24" customHeight="1">
      <c r="B38" s="64" t="s">
        <v>403</v>
      </c>
      <c r="C38" s="350">
        <v>170.40151138101027</v>
      </c>
      <c r="D38" s="350">
        <v>19.679459562167835</v>
      </c>
      <c r="E38" s="350">
        <v>35.141128684532525</v>
      </c>
      <c r="F38" s="350">
        <v>9.0651910148396286</v>
      </c>
      <c r="G38" s="350">
        <v>7.7588424419326829</v>
      </c>
      <c r="H38" s="350">
        <v>2.6847156459027604</v>
      </c>
      <c r="I38" s="75">
        <v>244.7308487303857</v>
      </c>
      <c r="Z38"/>
    </row>
    <row r="39" spans="2:26" ht="24" customHeight="1">
      <c r="B39" s="64" t="s">
        <v>404</v>
      </c>
      <c r="C39" s="350">
        <v>186.92749972526647</v>
      </c>
      <c r="D39" s="350">
        <v>21.717304791031516</v>
      </c>
      <c r="E39" s="350">
        <v>39.406169664748326</v>
      </c>
      <c r="F39" s="350">
        <v>9.4333302186246222</v>
      </c>
      <c r="G39" s="350">
        <v>7.9850269582387616</v>
      </c>
      <c r="H39" s="350">
        <v>4.2672501263883333</v>
      </c>
      <c r="I39" s="75">
        <v>269.73658148429797</v>
      </c>
      <c r="Z39"/>
    </row>
    <row r="40" spans="2:26" ht="24" customHeight="1">
      <c r="B40" s="64" t="s">
        <v>383</v>
      </c>
      <c r="C40" s="350">
        <v>82.958341116671676</v>
      </c>
      <c r="D40" s="350">
        <v>21.49057043928407</v>
      </c>
      <c r="E40" s="350">
        <v>29.553849820435293</v>
      </c>
      <c r="F40" s="350">
        <v>9.4875931699383766</v>
      </c>
      <c r="G40" s="350">
        <v>8.1989110234053815</v>
      </c>
      <c r="H40" s="350">
        <v>6.4461455002831363</v>
      </c>
      <c r="I40" s="75">
        <v>158.13541107001794</v>
      </c>
    </row>
    <row r="41" spans="2:26" ht="23.4" customHeight="1">
      <c r="B41" s="64" t="s">
        <v>384</v>
      </c>
      <c r="C41" s="350">
        <v>277.71036663676506</v>
      </c>
      <c r="D41" s="350">
        <v>20.60680862590387</v>
      </c>
      <c r="E41" s="350">
        <v>30.800288178048014</v>
      </c>
      <c r="F41" s="350">
        <v>9.5282903834236912</v>
      </c>
      <c r="G41" s="350">
        <v>8.3593240722803444</v>
      </c>
      <c r="H41" s="350">
        <v>7.2208970137965336</v>
      </c>
      <c r="I41" s="75">
        <v>354.22597491021747</v>
      </c>
    </row>
    <row r="42" spans="2:26" ht="22.2" customHeight="1">
      <c r="B42" s="64" t="s">
        <v>400</v>
      </c>
      <c r="C42" s="350">
        <v>183.86677060705898</v>
      </c>
      <c r="D42" s="350">
        <v>14.051410960695343</v>
      </c>
      <c r="E42" s="350">
        <v>33.579223659690065</v>
      </c>
      <c r="F42" s="350">
        <v>9.5554218590805711</v>
      </c>
      <c r="G42" s="350">
        <v>8.4662661048636547</v>
      </c>
      <c r="H42" s="350">
        <v>4.9563827817528114</v>
      </c>
      <c r="I42" s="75">
        <v>254.47547597314141</v>
      </c>
    </row>
  </sheetData>
  <mergeCells count="2">
    <mergeCell ref="C2:I2"/>
    <mergeCell ref="B2:B3"/>
  </mergeCells>
  <printOptions horizontalCentered="1"/>
  <pageMargins left="0.25" right="0.25"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578B9-9FC4-48EC-989F-3F877FC02AAF}">
  <sheetPr>
    <tabColor rgb="FF84E886"/>
  </sheetPr>
  <dimension ref="B1:Z43"/>
  <sheetViews>
    <sheetView zoomScaleNormal="100" workbookViewId="0">
      <pane xSplit="2" ySplit="3" topLeftCell="C35" activePane="bottomRight" state="frozen"/>
      <selection activeCell="C40" sqref="C40"/>
      <selection pane="topRight" activeCell="C40" sqref="C40"/>
      <selection pane="bottomLeft" activeCell="C40" sqref="C40"/>
      <selection pane="bottomRight" activeCell="C40" sqref="C40"/>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80"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8" customFormat="1" ht="27.75" customHeight="1">
      <c r="B1" s="369" t="s">
        <v>371</v>
      </c>
      <c r="C1" s="410"/>
      <c r="D1" s="410"/>
      <c r="E1" s="410"/>
      <c r="F1" s="410"/>
      <c r="G1" s="410"/>
      <c r="H1" s="410"/>
      <c r="I1" s="410"/>
      <c r="J1" s="100"/>
      <c r="K1" s="100"/>
      <c r="L1" s="100"/>
      <c r="M1" s="100"/>
      <c r="N1" s="100"/>
      <c r="O1" s="100"/>
      <c r="P1" s="100"/>
      <c r="Q1" s="100"/>
      <c r="R1" s="100"/>
      <c r="S1" s="100"/>
      <c r="T1" s="100"/>
      <c r="U1" s="100"/>
      <c r="Z1" s="100"/>
    </row>
    <row r="2" spans="2:26" ht="22.5" customHeight="1">
      <c r="B2" s="489" t="s">
        <v>323</v>
      </c>
      <c r="C2" s="493" t="s">
        <v>405</v>
      </c>
      <c r="D2" s="494"/>
      <c r="E2" s="495"/>
      <c r="F2" s="495"/>
      <c r="G2" s="495"/>
      <c r="H2" s="495"/>
      <c r="I2" s="495"/>
    </row>
    <row r="3" spans="2:26" s="80" customFormat="1" ht="75" customHeight="1">
      <c r="B3" s="490"/>
      <c r="C3" s="431" t="s">
        <v>324</v>
      </c>
      <c r="D3" s="431" t="s">
        <v>325</v>
      </c>
      <c r="E3" s="431" t="s">
        <v>326</v>
      </c>
      <c r="F3" s="431" t="s">
        <v>327</v>
      </c>
      <c r="G3" s="431" t="s">
        <v>328</v>
      </c>
      <c r="H3" s="431" t="s">
        <v>329</v>
      </c>
      <c r="I3" s="431" t="s">
        <v>63</v>
      </c>
      <c r="J3"/>
      <c r="K3"/>
      <c r="L3"/>
      <c r="M3"/>
      <c r="N3"/>
      <c r="O3"/>
      <c r="P3"/>
      <c r="Q3"/>
    </row>
    <row r="4" spans="2:26" ht="24" customHeight="1">
      <c r="B4" s="64" t="s">
        <v>291</v>
      </c>
      <c r="C4" s="350">
        <v>6.9152324149038975</v>
      </c>
      <c r="D4" s="350">
        <v>1.6425788243270294</v>
      </c>
      <c r="E4" s="350">
        <v>2.6440073362309739</v>
      </c>
      <c r="F4" s="350">
        <v>0.61587322007233125</v>
      </c>
      <c r="G4" s="350">
        <v>0.70522224158658964</v>
      </c>
      <c r="H4" s="350">
        <v>3.9792476086482811E-3</v>
      </c>
      <c r="I4" s="350">
        <v>12.526893284729471</v>
      </c>
      <c r="Z4"/>
    </row>
    <row r="5" spans="2:26" ht="24" customHeight="1">
      <c r="B5" s="64" t="s">
        <v>292</v>
      </c>
      <c r="C5" s="350">
        <v>19.660875732156576</v>
      </c>
      <c r="D5" s="350">
        <v>1.2061931836834869</v>
      </c>
      <c r="E5" s="350">
        <v>2.3123435284046274</v>
      </c>
      <c r="F5" s="350">
        <v>0.53362547882203848</v>
      </c>
      <c r="G5" s="350">
        <v>0.59908822547964491</v>
      </c>
      <c r="H5" s="350">
        <v>5.2676362965570538E-2</v>
      </c>
      <c r="I5" s="350">
        <v>24.36480251151195</v>
      </c>
      <c r="Z5"/>
    </row>
    <row r="6" spans="2:26" ht="24" customHeight="1">
      <c r="B6" s="64" t="s">
        <v>293</v>
      </c>
      <c r="C6" s="350">
        <v>14.930803595069289</v>
      </c>
      <c r="D6" s="350">
        <v>1.2605679355810562</v>
      </c>
      <c r="E6" s="350">
        <v>2.7845086738989102</v>
      </c>
      <c r="F6" s="350">
        <v>0.63604906654293136</v>
      </c>
      <c r="G6" s="350">
        <v>0.68721984384876211</v>
      </c>
      <c r="H6" s="350">
        <v>1.0747831370508827</v>
      </c>
      <c r="I6" s="350">
        <v>21.373932251991835</v>
      </c>
      <c r="Z6"/>
    </row>
    <row r="7" spans="2:26" ht="24" customHeight="1">
      <c r="B7" s="64" t="s">
        <v>294</v>
      </c>
      <c r="C7" s="350">
        <v>15.941899625721859</v>
      </c>
      <c r="D7" s="350">
        <v>0.85602080351673027</v>
      </c>
      <c r="E7" s="350">
        <v>2.9236400442514894</v>
      </c>
      <c r="F7" s="350">
        <v>0.65412315605596005</v>
      </c>
      <c r="G7" s="350">
        <v>0.66907581848114206</v>
      </c>
      <c r="H7" s="350">
        <v>0.29901442524207034</v>
      </c>
      <c r="I7" s="350">
        <v>21.343773873269249</v>
      </c>
      <c r="Z7"/>
    </row>
    <row r="8" spans="2:26" ht="24" customHeight="1">
      <c r="B8" s="64" t="s">
        <v>295</v>
      </c>
      <c r="C8" s="350">
        <v>6.9920443880357857</v>
      </c>
      <c r="D8" s="350">
        <v>1.0281224826813011</v>
      </c>
      <c r="E8" s="350">
        <v>3.2472199452118011</v>
      </c>
      <c r="F8" s="350">
        <v>0.70547565354991293</v>
      </c>
      <c r="G8" s="350">
        <v>0.66867506367646146</v>
      </c>
      <c r="H8" s="350">
        <v>5.1515123124421837E-3</v>
      </c>
      <c r="I8" s="350">
        <v>12.646689045467705</v>
      </c>
      <c r="Z8"/>
    </row>
    <row r="9" spans="2:26" ht="24" customHeight="1">
      <c r="B9" s="64" t="s">
        <v>296</v>
      </c>
      <c r="C9" s="350">
        <v>19.775423230097157</v>
      </c>
      <c r="D9" s="350">
        <v>0.81305838073393</v>
      </c>
      <c r="E9" s="350">
        <v>2.8249018593077819</v>
      </c>
      <c r="F9" s="350">
        <v>0.64196499520945971</v>
      </c>
      <c r="G9" s="350">
        <v>0.56707501709015951</v>
      </c>
      <c r="H9" s="350">
        <v>6.7925011605058247E-2</v>
      </c>
      <c r="I9" s="350">
        <v>24.690348494043548</v>
      </c>
      <c r="Z9"/>
    </row>
    <row r="10" spans="2:26" ht="24" customHeight="1">
      <c r="B10" s="64" t="s">
        <v>297</v>
      </c>
      <c r="C10" s="350">
        <v>14.84036430579474</v>
      </c>
      <c r="D10" s="350">
        <v>1.3460262640259166</v>
      </c>
      <c r="E10" s="350">
        <v>3.3580748415204726</v>
      </c>
      <c r="F10" s="350">
        <v>0.78736141828538897</v>
      </c>
      <c r="G10" s="350">
        <v>0.64782206245899654</v>
      </c>
      <c r="H10" s="350">
        <v>1.3702841962296846</v>
      </c>
      <c r="I10" s="350">
        <v>22.349933088315201</v>
      </c>
      <c r="Z10"/>
    </row>
    <row r="11" spans="2:26" ht="24" customHeight="1">
      <c r="B11" s="64" t="s">
        <v>298</v>
      </c>
      <c r="C11" s="350">
        <v>16.530117275953906</v>
      </c>
      <c r="D11" s="350">
        <v>2.0273767150221431</v>
      </c>
      <c r="E11" s="350">
        <v>3.6689547723420661</v>
      </c>
      <c r="F11" s="350">
        <v>0.86794221286509798</v>
      </c>
      <c r="G11" s="350">
        <v>0.66558052438540405</v>
      </c>
      <c r="H11" s="350">
        <v>0.38440076213374402</v>
      </c>
      <c r="I11" s="350">
        <v>24.144372262702358</v>
      </c>
      <c r="Z11"/>
    </row>
    <row r="12" spans="2:26" ht="24" customHeight="1">
      <c r="B12" s="64" t="s">
        <v>299</v>
      </c>
      <c r="C12" s="350">
        <v>7.2658454428429495</v>
      </c>
      <c r="D12" s="350">
        <v>1.4620371746826601</v>
      </c>
      <c r="E12" s="350">
        <v>3.5161123345106722</v>
      </c>
      <c r="F12" s="350">
        <v>0.95717552492425007</v>
      </c>
      <c r="G12" s="350">
        <v>0.68415218074858353</v>
      </c>
      <c r="H12" s="350">
        <v>3.6808516689819486E-3</v>
      </c>
      <c r="I12" s="350">
        <v>13.889003509378096</v>
      </c>
      <c r="Z12"/>
    </row>
    <row r="13" spans="2:26" ht="24" customHeight="1">
      <c r="B13" s="64" t="s">
        <v>300</v>
      </c>
      <c r="C13" s="350">
        <v>19.495388254553575</v>
      </c>
      <c r="D13" s="350">
        <v>1.2965273577913403</v>
      </c>
      <c r="E13" s="350">
        <v>2.8470125373991317</v>
      </c>
      <c r="F13" s="350">
        <v>0.8423330919317521</v>
      </c>
      <c r="G13" s="350">
        <v>0.55538805348809106</v>
      </c>
      <c r="H13" s="350">
        <v>4.3918687302760384E-2</v>
      </c>
      <c r="I13" s="350">
        <v>25.080567982466651</v>
      </c>
      <c r="Z13"/>
    </row>
    <row r="14" spans="2:26" ht="24" customHeight="1">
      <c r="B14" s="64" t="s">
        <v>301</v>
      </c>
      <c r="C14" s="350">
        <v>15.535845557146189</v>
      </c>
      <c r="D14" s="350">
        <v>1.0640452347200176</v>
      </c>
      <c r="E14" s="350">
        <v>3.4673432353696598</v>
      </c>
      <c r="F14" s="350">
        <v>1.1203942275486158</v>
      </c>
      <c r="G14" s="350">
        <v>0.67544407462224276</v>
      </c>
      <c r="H14" s="350">
        <v>0.89271919659668419</v>
      </c>
      <c r="I14" s="350">
        <v>22.755791526003406</v>
      </c>
      <c r="Z14"/>
    </row>
    <row r="15" spans="2:26" ht="24" customHeight="1">
      <c r="B15" s="64" t="s">
        <v>302</v>
      </c>
      <c r="C15" s="350">
        <v>16.022277261413166</v>
      </c>
      <c r="D15" s="350">
        <v>1.1969996487821537</v>
      </c>
      <c r="E15" s="350">
        <v>3.319022713642001</v>
      </c>
      <c r="F15" s="350">
        <v>1.1688244886259591</v>
      </c>
      <c r="G15" s="350">
        <v>0.64022612727560302</v>
      </c>
      <c r="H15" s="350">
        <v>0.208386691689118</v>
      </c>
      <c r="I15" s="350">
        <v>22.555736931428001</v>
      </c>
      <c r="Z15"/>
    </row>
    <row r="16" spans="2:26" ht="24" customHeight="1">
      <c r="B16" s="64" t="s">
        <v>303</v>
      </c>
      <c r="C16" s="350">
        <v>7.2483521139903671</v>
      </c>
      <c r="D16" s="350">
        <v>2.3350916961175563</v>
      </c>
      <c r="E16" s="350">
        <v>3.1432947336823389</v>
      </c>
      <c r="F16" s="350">
        <v>1.3914676159849708</v>
      </c>
      <c r="G16" s="350">
        <v>0.68893162829976939</v>
      </c>
      <c r="H16" s="350">
        <v>6.5463035358775845E-2</v>
      </c>
      <c r="I16" s="350">
        <v>14.872600823433777</v>
      </c>
      <c r="Z16"/>
    </row>
    <row r="17" spans="2:26" ht="24" customHeight="1">
      <c r="B17" s="64" t="s">
        <v>304</v>
      </c>
      <c r="C17" s="350">
        <v>20.002794435378078</v>
      </c>
      <c r="D17" s="350">
        <v>1.4679254853644177</v>
      </c>
      <c r="E17" s="350">
        <v>2.4506183390164118</v>
      </c>
      <c r="F17" s="350">
        <v>1.2133862476417054</v>
      </c>
      <c r="G17" s="350">
        <v>0.57415589065489314</v>
      </c>
      <c r="H17" s="350">
        <v>0.53979778990387262</v>
      </c>
      <c r="I17" s="350">
        <v>26.248678187959378</v>
      </c>
      <c r="Z17"/>
    </row>
    <row r="18" spans="2:26" ht="24" customHeight="1">
      <c r="B18" s="64" t="s">
        <v>305</v>
      </c>
      <c r="C18" s="350">
        <v>17.369873443842796</v>
      </c>
      <c r="D18" s="350">
        <v>2.1921564794253632</v>
      </c>
      <c r="E18" s="350">
        <v>3.0910981724222752</v>
      </c>
      <c r="F18" s="350">
        <v>1.6133408054590741</v>
      </c>
      <c r="G18" s="350">
        <v>0.76477590197871292</v>
      </c>
      <c r="H18" s="350">
        <v>0.45648748396425298</v>
      </c>
      <c r="I18" s="350">
        <v>25.487732287092474</v>
      </c>
      <c r="Z18"/>
    </row>
    <row r="19" spans="2:26" ht="24" customHeight="1">
      <c r="B19" s="64" t="s">
        <v>306</v>
      </c>
      <c r="C19" s="350">
        <v>17.879906898911653</v>
      </c>
      <c r="D19" s="350">
        <v>1.6867854431372749</v>
      </c>
      <c r="E19" s="350">
        <v>2.8604047440304474</v>
      </c>
      <c r="F19" s="350">
        <v>1.4738941065117008</v>
      </c>
      <c r="G19" s="350">
        <v>0.73222998431899677</v>
      </c>
      <c r="H19" s="350">
        <v>0.74835250505458217</v>
      </c>
      <c r="I19" s="350">
        <v>25.381573681964653</v>
      </c>
      <c r="Z19"/>
    </row>
    <row r="20" spans="2:26" ht="24" customHeight="1">
      <c r="B20" s="64" t="s">
        <v>307</v>
      </c>
      <c r="C20" s="350">
        <v>7.6146825042795934</v>
      </c>
      <c r="D20" s="350">
        <v>1.624621628650454</v>
      </c>
      <c r="E20" s="350">
        <v>2.6666145244707273</v>
      </c>
      <c r="F20" s="350">
        <v>1.3576986647530902</v>
      </c>
      <c r="G20" s="350">
        <v>0.7392634732855855</v>
      </c>
      <c r="H20" s="350">
        <v>0.51998961132626553</v>
      </c>
      <c r="I20" s="350">
        <v>14.522870406765717</v>
      </c>
      <c r="Z20"/>
    </row>
    <row r="21" spans="2:26" ht="24" customHeight="1">
      <c r="B21" s="64" t="s">
        <v>308</v>
      </c>
      <c r="C21" s="350">
        <v>23.712216784575663</v>
      </c>
      <c r="D21" s="350">
        <v>1.5933695181150138</v>
      </c>
      <c r="E21" s="350">
        <v>2.8835178048603232</v>
      </c>
      <c r="F21" s="350">
        <v>1.169698608701377</v>
      </c>
      <c r="G21" s="350">
        <v>0.69247823205290993</v>
      </c>
      <c r="H21" s="350">
        <v>0.44021103542147427</v>
      </c>
      <c r="I21" s="350">
        <v>30.49149198372676</v>
      </c>
      <c r="Z21"/>
    </row>
    <row r="22" spans="2:26" ht="24" customHeight="1">
      <c r="B22" s="64" t="s">
        <v>309</v>
      </c>
      <c r="C22" s="350">
        <v>18.559762818120106</v>
      </c>
      <c r="D22" s="350">
        <v>1.8873295050209336</v>
      </c>
      <c r="E22" s="350">
        <v>3.7002193733434061</v>
      </c>
      <c r="F22" s="350">
        <v>1.2725175758127345</v>
      </c>
      <c r="G22" s="350">
        <v>0.8109471943495008</v>
      </c>
      <c r="H22" s="350">
        <v>0.47586681036845113</v>
      </c>
      <c r="I22" s="350">
        <v>26.706643277015136</v>
      </c>
      <c r="Z22"/>
    </row>
    <row r="23" spans="2:26" ht="24" customHeight="1">
      <c r="B23" s="64" t="s">
        <v>310</v>
      </c>
      <c r="C23" s="350">
        <v>19.330814733299817</v>
      </c>
      <c r="D23" s="350">
        <v>2.3166801066275924</v>
      </c>
      <c r="E23" s="350">
        <v>3.4224118418098701</v>
      </c>
      <c r="F23" s="350">
        <v>1.1032627171240055</v>
      </c>
      <c r="G23" s="350">
        <v>0.74992169296716771</v>
      </c>
      <c r="H23" s="350">
        <v>0.40454296849718568</v>
      </c>
      <c r="I23" s="350">
        <v>27.327634060325646</v>
      </c>
      <c r="Z23"/>
    </row>
    <row r="24" spans="2:26" ht="24" customHeight="1">
      <c r="B24" s="64" t="s">
        <v>311</v>
      </c>
      <c r="C24" s="350">
        <v>7.7067652578477999</v>
      </c>
      <c r="D24" s="350">
        <v>2.5230624188167168</v>
      </c>
      <c r="E24" s="350">
        <v>3.8672076299848501</v>
      </c>
      <c r="F24" s="350">
        <v>0.99261287402073006</v>
      </c>
      <c r="G24" s="350">
        <v>0.71389961191795503</v>
      </c>
      <c r="H24" s="350">
        <v>1.0156433140597407</v>
      </c>
      <c r="I24" s="350">
        <v>16.819191106647793</v>
      </c>
      <c r="Z24"/>
    </row>
    <row r="25" spans="2:26" ht="24" customHeight="1">
      <c r="B25" s="64" t="s">
        <v>312</v>
      </c>
      <c r="C25" s="350">
        <v>22.871904149813766</v>
      </c>
      <c r="D25" s="350">
        <v>2.0359667031466393</v>
      </c>
      <c r="E25" s="350">
        <v>2.9766045935725542</v>
      </c>
      <c r="F25" s="350">
        <v>0.80912222805282363</v>
      </c>
      <c r="G25" s="350">
        <v>0.61239268855405715</v>
      </c>
      <c r="H25" s="350">
        <v>0.42579355032929189</v>
      </c>
      <c r="I25" s="350">
        <v>29.73178391346914</v>
      </c>
      <c r="Z25"/>
    </row>
    <row r="26" spans="2:26" ht="24" customHeight="1">
      <c r="B26" s="64" t="s">
        <v>313</v>
      </c>
      <c r="C26" s="350">
        <v>17.637396440761627</v>
      </c>
      <c r="D26" s="350">
        <v>2.6477893779677504</v>
      </c>
      <c r="E26" s="350">
        <v>3.4754543135663645</v>
      </c>
      <c r="F26" s="350">
        <v>0.88582561175111518</v>
      </c>
      <c r="G26" s="350">
        <v>0.69960455964424995</v>
      </c>
      <c r="H26" s="350">
        <v>0.15281997414723544</v>
      </c>
      <c r="I26" s="350">
        <v>25.498890277838342</v>
      </c>
      <c r="Z26"/>
    </row>
    <row r="27" spans="2:26" ht="24" customHeight="1">
      <c r="B27" s="64" t="s">
        <v>314</v>
      </c>
      <c r="C27" s="350">
        <v>16.74931550120824</v>
      </c>
      <c r="D27" s="350">
        <v>2.7205678296655558</v>
      </c>
      <c r="E27" s="350">
        <v>3.6863321016393127</v>
      </c>
      <c r="F27" s="350">
        <v>0.74054455964496957</v>
      </c>
      <c r="G27" s="350">
        <v>0.60281125349655562</v>
      </c>
      <c r="H27" s="350">
        <v>0.52986302950840591</v>
      </c>
      <c r="I27" s="350">
        <v>25.029434275163041</v>
      </c>
      <c r="Z27"/>
    </row>
    <row r="28" spans="2:26" ht="24" customHeight="1">
      <c r="B28" s="64" t="s">
        <v>315</v>
      </c>
      <c r="C28" s="350">
        <v>9.0513490157335301</v>
      </c>
      <c r="D28" s="350">
        <v>1.8290659562102134</v>
      </c>
      <c r="E28" s="350">
        <v>3.3629989334848363</v>
      </c>
      <c r="F28" s="350">
        <v>0.7806682302320529</v>
      </c>
      <c r="G28" s="350">
        <v>0.642298855409559</v>
      </c>
      <c r="H28" s="350">
        <v>0.84835465243239416</v>
      </c>
      <c r="I28" s="350">
        <v>16.514735643502586</v>
      </c>
      <c r="Z28"/>
    </row>
    <row r="29" spans="2:26" ht="24" customHeight="1">
      <c r="B29" s="64" t="s">
        <v>316</v>
      </c>
      <c r="C29" s="350">
        <v>26.294662552595266</v>
      </c>
      <c r="D29" s="350">
        <v>1.8303003593489491</v>
      </c>
      <c r="E29" s="350">
        <v>3.9676832332840557</v>
      </c>
      <c r="F29" s="350">
        <v>0.65947335358430059</v>
      </c>
      <c r="G29" s="350">
        <v>0.56755197891785314</v>
      </c>
      <c r="H29" s="350">
        <v>0.33482953099456958</v>
      </c>
      <c r="I29" s="350">
        <v>33.654501008724992</v>
      </c>
      <c r="Z29"/>
    </row>
    <row r="30" spans="2:26" ht="24" customHeight="1">
      <c r="B30" s="64" t="s">
        <v>317</v>
      </c>
      <c r="C30" s="350">
        <v>21.040670593489981</v>
      </c>
      <c r="D30" s="350">
        <v>2.0242999248382909</v>
      </c>
      <c r="E30" s="350">
        <v>5.3362026337000223</v>
      </c>
      <c r="F30" s="350">
        <v>0.7578884630580528</v>
      </c>
      <c r="G30" s="350">
        <v>0.70431130749175008</v>
      </c>
      <c r="H30" s="350">
        <v>0.44655421922161254</v>
      </c>
      <c r="I30" s="350">
        <v>30.309927141799715</v>
      </c>
      <c r="Z30"/>
    </row>
    <row r="31" spans="2:26" ht="24" customHeight="1">
      <c r="B31" s="64" t="s">
        <v>318</v>
      </c>
      <c r="C31" s="350">
        <v>20.882817547102935</v>
      </c>
      <c r="D31" s="350">
        <v>1.301299825129747</v>
      </c>
      <c r="E31" s="350">
        <v>5.0585916515228027</v>
      </c>
      <c r="F31" s="350">
        <v>0.63457826423202202</v>
      </c>
      <c r="G31" s="350">
        <v>0.65975725152433462</v>
      </c>
      <c r="H31" s="350">
        <v>0.51032591210200451</v>
      </c>
      <c r="I31" s="350">
        <v>29.04737045161384</v>
      </c>
      <c r="Z31"/>
    </row>
    <row r="32" spans="2:26" ht="24" customHeight="1">
      <c r="B32" s="64" t="s">
        <v>319</v>
      </c>
      <c r="C32" s="350">
        <v>8.8004121631750039</v>
      </c>
      <c r="D32" s="350">
        <v>1.3579236513134576</v>
      </c>
      <c r="E32" s="350">
        <v>4.1088879195095309</v>
      </c>
      <c r="F32" s="350">
        <v>0.56210674576824904</v>
      </c>
      <c r="G32" s="350">
        <v>0.68529111183753844</v>
      </c>
      <c r="H32" s="350">
        <v>0.56755174042641721</v>
      </c>
      <c r="I32" s="350">
        <v>16.082173332030202</v>
      </c>
      <c r="Z32"/>
    </row>
    <row r="33" spans="2:26" ht="24" customHeight="1">
      <c r="B33" s="64" t="s">
        <v>320</v>
      </c>
      <c r="C33" s="350">
        <v>25.637696888364086</v>
      </c>
      <c r="D33" s="350">
        <v>1.6694173870288012</v>
      </c>
      <c r="E33" s="350">
        <v>3.4867125623409074</v>
      </c>
      <c r="F33" s="350">
        <v>0.47777834706595418</v>
      </c>
      <c r="G33" s="350">
        <v>0.62250449098783178</v>
      </c>
      <c r="H33" s="350">
        <v>0.3406435172774851</v>
      </c>
      <c r="I33" s="350">
        <v>32.23475319306506</v>
      </c>
      <c r="Z33"/>
    </row>
    <row r="34" spans="2:26" ht="24" customHeight="1">
      <c r="B34" s="64" t="s">
        <v>321</v>
      </c>
      <c r="C34" s="350">
        <v>20.531343372639959</v>
      </c>
      <c r="D34" s="350">
        <v>1.6482780916007764</v>
      </c>
      <c r="E34" s="350">
        <v>2.8251042808378819</v>
      </c>
      <c r="F34" s="350">
        <v>0.62016574085994991</v>
      </c>
      <c r="G34" s="350">
        <v>0.78549917045657547</v>
      </c>
      <c r="H34" s="350">
        <v>0.48652065730782024</v>
      </c>
      <c r="I34" s="350">
        <v>26.896911313702965</v>
      </c>
      <c r="Z34"/>
    </row>
    <row r="35" spans="2:26" ht="24" customHeight="1">
      <c r="B35" s="64" t="s">
        <v>322</v>
      </c>
      <c r="C35" s="350">
        <v>19.899178639803011</v>
      </c>
      <c r="D35" s="350">
        <v>1.7403637087343165</v>
      </c>
      <c r="E35" s="350">
        <v>2.9009878590194256</v>
      </c>
      <c r="F35" s="350">
        <v>0.63495030107427741</v>
      </c>
      <c r="G35" s="350">
        <v>0.72319411510797604</v>
      </c>
      <c r="H35" s="350">
        <v>0.52772857273496077</v>
      </c>
      <c r="I35" s="350">
        <v>26.42640319647397</v>
      </c>
      <c r="Z35"/>
    </row>
    <row r="36" spans="2:26" ht="24" customHeight="1">
      <c r="B36" s="64" t="s">
        <v>401</v>
      </c>
      <c r="C36" s="350">
        <v>9.1014149744052286</v>
      </c>
      <c r="D36" s="350">
        <v>1.9471354657210942</v>
      </c>
      <c r="E36" s="350">
        <v>3.6495765018373656</v>
      </c>
      <c r="F36" s="350">
        <v>0.87526198918969933</v>
      </c>
      <c r="G36" s="350">
        <v>0.86010013507691541</v>
      </c>
      <c r="H36" s="350">
        <v>0.69744551453256109</v>
      </c>
      <c r="I36" s="350">
        <v>17.130934580762869</v>
      </c>
      <c r="Z36"/>
    </row>
    <row r="37" spans="2:26" ht="24" customHeight="1">
      <c r="B37" s="64" t="s">
        <v>402</v>
      </c>
      <c r="C37" s="350">
        <v>23.679576592421782</v>
      </c>
      <c r="D37" s="350">
        <v>1.2994965041675806</v>
      </c>
      <c r="E37" s="350">
        <v>2.706323331648897</v>
      </c>
      <c r="F37" s="350">
        <v>0.77153899495694855</v>
      </c>
      <c r="G37" s="350">
        <v>0.69190352712570158</v>
      </c>
      <c r="H37" s="350">
        <v>0.39237998749019354</v>
      </c>
      <c r="I37" s="350">
        <v>29.541218937811102</v>
      </c>
      <c r="Z37"/>
    </row>
    <row r="38" spans="2:26" ht="24" customHeight="1">
      <c r="B38" s="64" t="s">
        <v>403</v>
      </c>
      <c r="C38" s="350">
        <v>18.053683599412842</v>
      </c>
      <c r="D38" s="350">
        <v>2.084997565241145</v>
      </c>
      <c r="E38" s="350">
        <v>3.723129058276077</v>
      </c>
      <c r="F38" s="350">
        <v>0.96043802090591857</v>
      </c>
      <c r="G38" s="350">
        <v>0.82203312288202235</v>
      </c>
      <c r="H38" s="350">
        <v>0.28444000544776366</v>
      </c>
      <c r="I38" s="350">
        <v>25.928721372165768</v>
      </c>
      <c r="Z38"/>
    </row>
    <row r="39" spans="2:26" ht="24" customHeight="1">
      <c r="B39" s="64" t="s">
        <v>404</v>
      </c>
      <c r="C39" s="350">
        <v>18.24779318686809</v>
      </c>
      <c r="D39" s="350">
        <v>2.1200352381825436</v>
      </c>
      <c r="E39" s="350">
        <v>3.8468156658908494</v>
      </c>
      <c r="F39" s="350">
        <v>0.92087819687253802</v>
      </c>
      <c r="G39" s="350">
        <v>0.77949536980733602</v>
      </c>
      <c r="H39" s="350">
        <v>0.41656737450303488</v>
      </c>
      <c r="I39" s="350">
        <v>26.331585032124387</v>
      </c>
      <c r="Z39"/>
    </row>
    <row r="40" spans="2:26" ht="23.4" customHeight="1">
      <c r="B40" s="64" t="s">
        <v>383</v>
      </c>
      <c r="C40" s="350">
        <v>9.9593887283990163</v>
      </c>
      <c r="D40" s="350">
        <v>2.5800051220751552</v>
      </c>
      <c r="E40" s="350">
        <v>3.5480251270753653</v>
      </c>
      <c r="F40" s="350">
        <v>1.1390129938040732</v>
      </c>
      <c r="G40" s="350">
        <v>0.98430297583710979</v>
      </c>
      <c r="H40" s="350">
        <v>0.7738784065950669</v>
      </c>
      <c r="I40" s="350">
        <v>18.984613353785786</v>
      </c>
    </row>
    <row r="41" spans="2:26" ht="23.4" customHeight="1">
      <c r="B41" s="64" t="s">
        <v>384</v>
      </c>
      <c r="C41" s="350">
        <v>24.016362479342213</v>
      </c>
      <c r="D41" s="350">
        <v>1.782074581859074</v>
      </c>
      <c r="E41" s="350">
        <v>2.6636055913595564</v>
      </c>
      <c r="F41" s="350">
        <v>0.82400552211304934</v>
      </c>
      <c r="G41" s="350">
        <v>0.72291344191973661</v>
      </c>
      <c r="H41" s="350">
        <v>0.6244623929943669</v>
      </c>
      <c r="I41" s="350">
        <v>30.633424009587994</v>
      </c>
    </row>
    <row r="42" spans="2:26" ht="24.6" customHeight="1">
      <c r="B42" s="64" t="s">
        <v>400</v>
      </c>
      <c r="C42" s="350">
        <v>17.415369506102749</v>
      </c>
      <c r="D42" s="350">
        <v>1.3309121226998737</v>
      </c>
      <c r="E42" s="350">
        <v>3.1805343936307704</v>
      </c>
      <c r="F42" s="350">
        <v>0.90506404127919449</v>
      </c>
      <c r="G42" s="350">
        <v>0.80190211676852718</v>
      </c>
      <c r="H42" s="350">
        <v>0.46945534134810518</v>
      </c>
      <c r="I42" s="350">
        <v>24.103237521829218</v>
      </c>
    </row>
    <row r="43" spans="2:26">
      <c r="D43" s="425"/>
    </row>
  </sheetData>
  <mergeCells count="2">
    <mergeCell ref="B2:B3"/>
    <mergeCell ref="C2:I2"/>
  </mergeCells>
  <printOptions horizontalCentered="1"/>
  <pageMargins left="0.25" right="0.25" top="0.75" bottom="0.75" header="0.3" footer="0.3"/>
  <pageSetup scale="6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4E886"/>
  </sheetPr>
  <dimension ref="B1:AA44"/>
  <sheetViews>
    <sheetView zoomScale="99" zoomScaleNormal="99" workbookViewId="0">
      <pane xSplit="2" ySplit="3" topLeftCell="C35" activePane="bottomRight" state="frozen"/>
      <selection activeCell="C40" sqref="C40"/>
      <selection pane="topRight" activeCell="C40" sqref="C40"/>
      <selection pane="bottomLeft" activeCell="C40" sqref="C40"/>
      <selection pane="bottomRight" activeCell="A38" sqref="A38:XFD44"/>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23.4" customHeight="1">
      <c r="B1" s="369" t="s">
        <v>354</v>
      </c>
      <c r="C1" s="410"/>
      <c r="D1" s="410"/>
      <c r="E1" s="410"/>
      <c r="F1" s="410"/>
      <c r="G1" s="410"/>
      <c r="H1" s="410"/>
      <c r="I1" s="440"/>
      <c r="J1" s="100"/>
      <c r="K1" s="100"/>
      <c r="L1" s="100"/>
      <c r="M1" s="100"/>
      <c r="N1" s="100"/>
      <c r="O1" s="100"/>
      <c r="P1" s="100"/>
      <c r="Q1" s="100"/>
      <c r="R1" s="100"/>
      <c r="S1" s="100"/>
      <c r="T1" s="100"/>
      <c r="U1" s="100"/>
      <c r="V1" s="100"/>
      <c r="AA1" s="100"/>
    </row>
    <row r="2" spans="2:27" ht="24.75" customHeight="1">
      <c r="B2" s="489" t="s">
        <v>323</v>
      </c>
      <c r="C2" s="493" t="s">
        <v>259</v>
      </c>
      <c r="D2" s="494"/>
      <c r="E2" s="495"/>
      <c r="F2" s="495"/>
      <c r="G2" s="495"/>
      <c r="H2" s="495"/>
      <c r="I2" s="101"/>
    </row>
    <row r="3" spans="2:27" s="80" customFormat="1" ht="82.95" customHeight="1">
      <c r="B3" s="490"/>
      <c r="C3" s="433" t="s">
        <v>324</v>
      </c>
      <c r="D3" s="433" t="s">
        <v>325</v>
      </c>
      <c r="E3" s="433" t="s">
        <v>326</v>
      </c>
      <c r="F3" s="433" t="s">
        <v>327</v>
      </c>
      <c r="G3" s="433" t="s">
        <v>328</v>
      </c>
      <c r="H3" s="433" t="s">
        <v>329</v>
      </c>
      <c r="I3" s="433" t="s">
        <v>63</v>
      </c>
      <c r="J3"/>
      <c r="K3"/>
      <c r="L3"/>
      <c r="M3"/>
      <c r="N3"/>
      <c r="O3"/>
      <c r="P3"/>
      <c r="Q3"/>
      <c r="R3"/>
    </row>
    <row r="4" spans="2:27" ht="18.75" customHeight="1">
      <c r="B4" s="64" t="s">
        <v>291</v>
      </c>
      <c r="C4" s="354"/>
      <c r="D4" s="354"/>
      <c r="E4" s="354"/>
      <c r="F4" s="355"/>
      <c r="G4" s="355"/>
      <c r="H4" s="102"/>
      <c r="I4" s="355"/>
      <c r="AA4"/>
    </row>
    <row r="5" spans="2:27" ht="18.75" customHeight="1">
      <c r="B5" s="64" t="s">
        <v>292</v>
      </c>
      <c r="C5" s="354"/>
      <c r="D5" s="354"/>
      <c r="E5" s="354"/>
      <c r="F5" s="355"/>
      <c r="G5" s="355"/>
      <c r="H5" s="102"/>
      <c r="I5" s="355"/>
      <c r="AA5"/>
    </row>
    <row r="6" spans="2:27" ht="18.75" customHeight="1">
      <c r="B6" s="64" t="s">
        <v>293</v>
      </c>
      <c r="C6" s="354"/>
      <c r="D6" s="354"/>
      <c r="E6" s="354"/>
      <c r="F6" s="355"/>
      <c r="G6" s="355"/>
      <c r="H6" s="102"/>
      <c r="I6" s="355"/>
      <c r="AA6"/>
    </row>
    <row r="7" spans="2:27" ht="18.75" customHeight="1">
      <c r="B7" s="64" t="s">
        <v>294</v>
      </c>
      <c r="C7" s="354"/>
      <c r="D7" s="354"/>
      <c r="E7" s="354"/>
      <c r="F7" s="355"/>
      <c r="G7" s="355"/>
      <c r="H7" s="102"/>
      <c r="I7" s="355"/>
      <c r="AA7"/>
    </row>
    <row r="8" spans="2:27" ht="18.75" customHeight="1">
      <c r="B8" s="64" t="s">
        <v>295</v>
      </c>
      <c r="C8" s="354">
        <v>7.0578057279510489</v>
      </c>
      <c r="D8" s="354">
        <v>-33.726550103982106</v>
      </c>
      <c r="E8" s="354">
        <v>30.037913370585869</v>
      </c>
      <c r="F8" s="354">
        <v>21.286273446383959</v>
      </c>
      <c r="G8" s="354">
        <v>0.39453417515582601</v>
      </c>
      <c r="H8" s="354">
        <v>37.073884475712703</v>
      </c>
      <c r="I8" s="354">
        <v>6.8942648025978031</v>
      </c>
      <c r="AA8"/>
    </row>
    <row r="9" spans="2:27" ht="18.75" customHeight="1">
      <c r="B9" s="64" t="s">
        <v>296</v>
      </c>
      <c r="C9" s="354">
        <v>7.174377221700027</v>
      </c>
      <c r="D9" s="354">
        <v>-28.175452160018267</v>
      </c>
      <c r="E9" s="354">
        <v>30.172441258930093</v>
      </c>
      <c r="F9" s="354">
        <v>28.186659462538273</v>
      </c>
      <c r="G9" s="354">
        <v>0.85972282435943725</v>
      </c>
      <c r="H9" s="354">
        <v>37.398496235136861</v>
      </c>
      <c r="I9" s="354">
        <v>7.9772752557158952</v>
      </c>
      <c r="AA9"/>
    </row>
    <row r="10" spans="2:27" ht="18.75" customHeight="1">
      <c r="B10" s="64" t="s">
        <v>297</v>
      </c>
      <c r="C10" s="354">
        <v>7.1591063495402665</v>
      </c>
      <c r="D10" s="354">
        <v>15.121113486013058</v>
      </c>
      <c r="E10" s="354">
        <v>30.019801749605648</v>
      </c>
      <c r="F10" s="354">
        <v>33.460028709996635</v>
      </c>
      <c r="G10" s="354">
        <v>1.6313621630550159</v>
      </c>
      <c r="H10" s="354">
        <v>37.454039872286955</v>
      </c>
      <c r="I10" s="354">
        <v>12.735190311773323</v>
      </c>
      <c r="AA10"/>
    </row>
    <row r="11" spans="2:27" ht="18.75" customHeight="1">
      <c r="B11" s="64" t="s">
        <v>298</v>
      </c>
      <c r="C11" s="354">
        <v>7.05673753404335</v>
      </c>
      <c r="D11" s="354">
        <v>144.52781939530786</v>
      </c>
      <c r="E11" s="354">
        <v>29.567654381472806</v>
      </c>
      <c r="F11" s="354">
        <v>36.996486038291096</v>
      </c>
      <c r="G11" s="354">
        <v>2.7077964189795409</v>
      </c>
      <c r="H11" s="354">
        <v>32.730350064022446</v>
      </c>
      <c r="I11" s="354">
        <v>16.794622551885837</v>
      </c>
      <c r="AA11"/>
    </row>
    <row r="12" spans="2:27" ht="18.75" customHeight="1">
      <c r="B12" s="64" t="s">
        <v>299</v>
      </c>
      <c r="C12" s="354">
        <v>5.7156800470665274</v>
      </c>
      <c r="D12" s="354">
        <v>44.667503924208887</v>
      </c>
      <c r="E12" s="354">
        <v>10.156078015457368</v>
      </c>
      <c r="F12" s="354">
        <v>38.027932790163447</v>
      </c>
      <c r="G12" s="354">
        <v>4.0866466225170939</v>
      </c>
      <c r="H12" s="354">
        <v>-27.310613474394955</v>
      </c>
      <c r="I12" s="354">
        <v>11.725337806415894</v>
      </c>
      <c r="AA12"/>
    </row>
    <row r="13" spans="2:27" ht="18.75" customHeight="1">
      <c r="B13" s="64" t="s">
        <v>300</v>
      </c>
      <c r="C13" s="354">
        <v>5.5379803662250566</v>
      </c>
      <c r="D13" s="354">
        <v>70.711442354196009</v>
      </c>
      <c r="E13" s="354">
        <v>7.8918630598687969</v>
      </c>
      <c r="F13" s="354">
        <v>40.467286308349969</v>
      </c>
      <c r="G13" s="354">
        <v>4.8476489510765219</v>
      </c>
      <c r="H13" s="354">
        <v>-30.781480358565062</v>
      </c>
      <c r="I13" s="354">
        <v>8.7458832161698723</v>
      </c>
      <c r="AA13"/>
    </row>
    <row r="14" spans="2:27" ht="18.75" customHeight="1">
      <c r="B14" s="64" t="s">
        <v>301</v>
      </c>
      <c r="C14" s="354">
        <v>5.4178545764527257</v>
      </c>
      <c r="D14" s="354">
        <v>-20.396823645815203</v>
      </c>
      <c r="E14" s="354">
        <v>3.9753292637735456</v>
      </c>
      <c r="F14" s="354">
        <v>43.291547527242301</v>
      </c>
      <c r="G14" s="354">
        <v>4.9923126948057188</v>
      </c>
      <c r="H14" s="354">
        <v>-34.396340598933946</v>
      </c>
      <c r="I14" s="354">
        <v>2.5273091843719016</v>
      </c>
      <c r="AA14"/>
    </row>
    <row r="15" spans="2:27" ht="18.75" customHeight="1">
      <c r="B15" s="64" t="s">
        <v>302</v>
      </c>
      <c r="C15" s="354">
        <v>5.3356562369309302</v>
      </c>
      <c r="D15" s="354">
        <v>-35.836703871303683</v>
      </c>
      <c r="E15" s="354">
        <v>-1.6906185702608667</v>
      </c>
      <c r="F15" s="354">
        <v>46.347594468701288</v>
      </c>
      <c r="G15" s="354">
        <v>4.5345574866230862</v>
      </c>
      <c r="H15" s="354">
        <v>-41.086769610463293</v>
      </c>
      <c r="I15" s="354">
        <v>1.5238782022986044</v>
      </c>
      <c r="AA15"/>
    </row>
    <row r="16" spans="2:27" ht="18.75" customHeight="1">
      <c r="B16" s="64" t="s">
        <v>303</v>
      </c>
      <c r="C16" s="354">
        <v>2.5342577984206685</v>
      </c>
      <c r="D16" s="354">
        <v>64.157749285002609</v>
      </c>
      <c r="E16" s="354">
        <v>-8.1163522508851997</v>
      </c>
      <c r="F16" s="354">
        <v>49.416095436106673</v>
      </c>
      <c r="G16" s="354">
        <v>3.4997433034952934</v>
      </c>
      <c r="H16" s="354">
        <v>1727.9473680752455</v>
      </c>
      <c r="I16" s="354">
        <v>10.060555148896725</v>
      </c>
      <c r="AA16"/>
    </row>
    <row r="17" spans="2:27" ht="18.75" customHeight="1">
      <c r="B17" s="64" t="s">
        <v>304</v>
      </c>
      <c r="C17" s="354">
        <v>2.5185958955362224</v>
      </c>
      <c r="D17" s="354">
        <v>13.126979514746509</v>
      </c>
      <c r="E17" s="354">
        <v>-13.993719578800707</v>
      </c>
      <c r="F17" s="354">
        <v>43.932567311222698</v>
      </c>
      <c r="G17" s="354">
        <v>3.2944904033240618</v>
      </c>
      <c r="H17" s="354">
        <v>1128.0770556865957</v>
      </c>
      <c r="I17" s="354">
        <v>4.5716443596699889</v>
      </c>
      <c r="AA17"/>
    </row>
    <row r="18" spans="2:27" ht="18.75" customHeight="1">
      <c r="B18" s="64" t="s">
        <v>305</v>
      </c>
      <c r="C18" s="354">
        <v>2.5834333067295887</v>
      </c>
      <c r="D18" s="354">
        <v>89.028344828321593</v>
      </c>
      <c r="E18" s="354">
        <v>-18.204118980486243</v>
      </c>
      <c r="F18" s="354">
        <v>32.120657684256088</v>
      </c>
      <c r="G18" s="354">
        <v>3.8867762930340888</v>
      </c>
      <c r="H18" s="354">
        <v>-53.08308236784378</v>
      </c>
      <c r="I18" s="354">
        <v>2.7672467855945229</v>
      </c>
      <c r="AA18"/>
    </row>
    <row r="19" spans="2:27" ht="18.75" customHeight="1">
      <c r="B19" s="64" t="s">
        <v>306</v>
      </c>
      <c r="C19" s="354">
        <v>2.7017009826302285</v>
      </c>
      <c r="D19" s="354">
        <v>29.688792832891522</v>
      </c>
      <c r="E19" s="354">
        <v>-20.685262452911275</v>
      </c>
      <c r="F19" s="354">
        <v>16.052261114123752</v>
      </c>
      <c r="G19" s="354">
        <v>5.2569403977083624</v>
      </c>
      <c r="H19" s="354">
        <v>230.50106491099325</v>
      </c>
      <c r="I19" s="354">
        <v>3.561456757897048</v>
      </c>
      <c r="AA19"/>
    </row>
    <row r="20" spans="2:27" ht="18.75" customHeight="1">
      <c r="B20" s="64" t="s">
        <v>307</v>
      </c>
      <c r="C20" s="354">
        <v>5.1429103798467963</v>
      </c>
      <c r="D20" s="354">
        <v>-30.366893905655729</v>
      </c>
      <c r="E20" s="354">
        <v>-15.093172872180233</v>
      </c>
      <c r="F20" s="354">
        <v>-2.3442624778285222</v>
      </c>
      <c r="G20" s="354">
        <v>7.396617130624719</v>
      </c>
      <c r="H20" s="354">
        <v>694.99794352042989</v>
      </c>
      <c r="I20" s="354">
        <v>-2.2688482373082195</v>
      </c>
      <c r="AA20"/>
    </row>
    <row r="21" spans="2:27" ht="18.75" customHeight="1">
      <c r="B21" s="64" t="s">
        <v>308</v>
      </c>
      <c r="C21" s="354">
        <v>5.2866993292949473</v>
      </c>
      <c r="D21" s="354">
        <v>-3.5938986942836664</v>
      </c>
      <c r="E21" s="354">
        <v>4.5054607372986908</v>
      </c>
      <c r="F21" s="354">
        <v>-14.381634823340818</v>
      </c>
      <c r="G21" s="354">
        <v>7.1194482759318305</v>
      </c>
      <c r="H21" s="354">
        <v>-27.569438920170924</v>
      </c>
      <c r="I21" s="354">
        <v>3.1723358261032075</v>
      </c>
      <c r="AA21"/>
    </row>
    <row r="22" spans="2:27" ht="18.75" customHeight="1">
      <c r="B22" s="64" t="s">
        <v>309</v>
      </c>
      <c r="C22" s="354">
        <v>5.3054025252512247</v>
      </c>
      <c r="D22" s="354">
        <v>-15.150153164574121</v>
      </c>
      <c r="E22" s="354">
        <v>17.974884041716052</v>
      </c>
      <c r="F22" s="354">
        <v>-22.265724366728961</v>
      </c>
      <c r="G22" s="354">
        <v>4.5040846286136258</v>
      </c>
      <c r="H22" s="354">
        <v>2.7380754626602481</v>
      </c>
      <c r="I22" s="354">
        <v>3.2673407410441371</v>
      </c>
      <c r="AA22"/>
    </row>
    <row r="23" spans="2:27" ht="18.75" customHeight="1">
      <c r="B23" s="64" t="s">
        <v>310</v>
      </c>
      <c r="C23" s="354">
        <v>5.241260491870591</v>
      </c>
      <c r="D23" s="354">
        <v>33.692597287954385</v>
      </c>
      <c r="E23" s="354">
        <v>16.467811755586254</v>
      </c>
      <c r="F23" s="354">
        <v>-27.135868038316971</v>
      </c>
      <c r="G23" s="354">
        <v>-0.30588022645613933</v>
      </c>
      <c r="H23" s="354">
        <v>-47.37894200092483</v>
      </c>
      <c r="I23" s="354">
        <v>4.805632625022966</v>
      </c>
      <c r="AA23"/>
    </row>
    <row r="24" spans="2:27" ht="18.75" customHeight="1">
      <c r="B24" s="64" t="s">
        <v>311</v>
      </c>
      <c r="C24" s="354">
        <v>-2.6507345861749769</v>
      </c>
      <c r="D24" s="354">
        <v>49.378506137629415</v>
      </c>
      <c r="E24" s="354">
        <v>39.492095199435255</v>
      </c>
      <c r="F24" s="354">
        <v>-29.678381039256223</v>
      </c>
      <c r="G24" s="354">
        <v>-7.1140033547281831</v>
      </c>
      <c r="H24" s="354">
        <v>87.870631277157713</v>
      </c>
      <c r="I24" s="354">
        <v>11.394818729160903</v>
      </c>
      <c r="AA24"/>
    </row>
    <row r="25" spans="2:27" ht="18.75" customHeight="1">
      <c r="B25" s="64" t="s">
        <v>312</v>
      </c>
      <c r="C25" s="354">
        <v>-2.7750708214902176</v>
      </c>
      <c r="D25" s="354">
        <v>28.795780830166251</v>
      </c>
      <c r="E25" s="354">
        <v>4.0509333265709415</v>
      </c>
      <c r="F25" s="354">
        <v>-30.275143558317467</v>
      </c>
      <c r="G25" s="354">
        <v>-10.860264542549643</v>
      </c>
      <c r="H25" s="354">
        <v>-2.5042637703810158</v>
      </c>
      <c r="I25" s="354">
        <v>-1.7144296440733768</v>
      </c>
      <c r="AA25"/>
    </row>
    <row r="26" spans="2:27" ht="18.75" customHeight="1">
      <c r="B26" s="64" t="s">
        <v>313</v>
      </c>
      <c r="C26" s="354">
        <v>-2.8364027220612655</v>
      </c>
      <c r="D26" s="354">
        <v>43.442298809322011</v>
      </c>
      <c r="E26" s="354">
        <v>-3.965862196525336</v>
      </c>
      <c r="F26" s="354">
        <v>-28.825246164555494</v>
      </c>
      <c r="G26" s="354">
        <v>-11.793297642038056</v>
      </c>
      <c r="H26" s="354">
        <v>-67.165059278573068</v>
      </c>
      <c r="I26" s="354">
        <v>-2.3789431519160189</v>
      </c>
      <c r="AA26"/>
    </row>
    <row r="27" spans="2:27" ht="18.75" customHeight="1">
      <c r="B27" s="64" t="s">
        <v>314</v>
      </c>
      <c r="C27" s="354">
        <v>-2.8561146653863716</v>
      </c>
      <c r="D27" s="354">
        <v>31.662486764786962</v>
      </c>
      <c r="E27" s="354">
        <v>20.762126790517783</v>
      </c>
      <c r="F27" s="354">
        <v>-24.744054200627929</v>
      </c>
      <c r="G27" s="354">
        <v>-9.8773404704814425</v>
      </c>
      <c r="H27" s="354">
        <v>46.847827529253948</v>
      </c>
      <c r="I27" s="354">
        <v>2.6874962188911553</v>
      </c>
      <c r="AA27"/>
    </row>
    <row r="28" spans="2:27" ht="18.75" customHeight="1">
      <c r="B28" s="64" t="s">
        <v>315</v>
      </c>
      <c r="C28" s="354">
        <v>24.312256875430506</v>
      </c>
      <c r="D28" s="354">
        <v>-23.268419773977257</v>
      </c>
      <c r="E28" s="354">
        <v>-7.9546167667082415</v>
      </c>
      <c r="F28" s="354">
        <v>-16.754767075712493</v>
      </c>
      <c r="G28" s="354">
        <v>-4.7702217990350988</v>
      </c>
      <c r="H28" s="354">
        <v>-11.588450401124106</v>
      </c>
      <c r="I28" s="354">
        <v>3.929608559394012</v>
      </c>
      <c r="AA28"/>
    </row>
    <row r="29" spans="2:27" ht="18.75" customHeight="1">
      <c r="B29" s="64" t="s">
        <v>316</v>
      </c>
      <c r="C29" s="354">
        <v>24.336449310982928</v>
      </c>
      <c r="D29" s="354">
        <v>-2.7734500025117512</v>
      </c>
      <c r="E29" s="354">
        <v>44.161411605618895</v>
      </c>
      <c r="F29" s="354">
        <v>-11.851220856416035</v>
      </c>
      <c r="G29" s="354">
        <v>0.2325609931133954</v>
      </c>
      <c r="H29" s="354">
        <v>-14.953223485395</v>
      </c>
      <c r="I29" s="354">
        <v>22.420844071257108</v>
      </c>
      <c r="AA29"/>
    </row>
    <row r="30" spans="2:27" ht="18.75" customHeight="1">
      <c r="B30" s="64" t="s">
        <v>317</v>
      </c>
      <c r="C30" s="354">
        <v>24.330459654286358</v>
      </c>
      <c r="D30" s="354">
        <v>-20.321002330837274</v>
      </c>
      <c r="E30" s="354">
        <v>60.019595321223306</v>
      </c>
      <c r="F30" s="354">
        <v>-10.83190219890875</v>
      </c>
      <c r="G30" s="354">
        <v>4.9214945847609641</v>
      </c>
      <c r="H30" s="354">
        <v>204.54152211549416</v>
      </c>
      <c r="I30" s="354">
        <v>23.884237195845159</v>
      </c>
      <c r="AA30"/>
    </row>
    <row r="31" spans="2:27" ht="18.75" customHeight="1">
      <c r="B31" s="64" t="s">
        <v>318</v>
      </c>
      <c r="C31" s="354">
        <v>24.304462138796353</v>
      </c>
      <c r="D31" s="354">
        <v>-52.311627506740585</v>
      </c>
      <c r="E31" s="354">
        <v>36.813783331732878</v>
      </c>
      <c r="F31" s="354">
        <v>-14.566404411831599</v>
      </c>
      <c r="G31" s="354">
        <v>9.1182793228670818</v>
      </c>
      <c r="H31" s="354">
        <v>-3.976243860544372</v>
      </c>
      <c r="I31" s="354">
        <v>15.704560707381447</v>
      </c>
      <c r="AA31"/>
    </row>
    <row r="32" spans="2:27" ht="18.75" customHeight="1">
      <c r="B32" s="64" t="s">
        <v>319</v>
      </c>
      <c r="C32" s="354">
        <v>2.7089380747493408</v>
      </c>
      <c r="D32" s="354">
        <v>-21.573194791380416</v>
      </c>
      <c r="E32" s="354">
        <v>29.067263782542057</v>
      </c>
      <c r="F32" s="354">
        <v>-23.93745908473673</v>
      </c>
      <c r="G32" s="354">
        <v>12.708452990824682</v>
      </c>
      <c r="H32" s="354">
        <v>-29.328135096655643</v>
      </c>
      <c r="I32" s="354">
        <v>2.8706893694244116</v>
      </c>
      <c r="AA32"/>
    </row>
    <row r="33" spans="2:27" ht="20.25" customHeight="1">
      <c r="B33" s="64" t="s">
        <v>320</v>
      </c>
      <c r="C33" s="354">
        <v>2.6880464454228843</v>
      </c>
      <c r="D33" s="354">
        <v>-3.9381265163465429</v>
      </c>
      <c r="E33" s="354">
        <v>-7.4476097621514583</v>
      </c>
      <c r="F33" s="354">
        <v>-23.697688213473867</v>
      </c>
      <c r="G33" s="354">
        <v>15.516848381380171</v>
      </c>
      <c r="H33" s="354">
        <v>7.1481948628175189</v>
      </c>
      <c r="I33" s="354">
        <v>0.8764240557763685</v>
      </c>
      <c r="AA33"/>
    </row>
    <row r="34" spans="2:27" ht="20.25" customHeight="1">
      <c r="B34" s="64" t="s">
        <v>321</v>
      </c>
      <c r="C34" s="354">
        <v>2.730001082244172</v>
      </c>
      <c r="D34" s="354">
        <v>-14.277440291625723</v>
      </c>
      <c r="E34" s="354">
        <v>-44.263245832722163</v>
      </c>
      <c r="F34" s="354">
        <v>-13.852638838474718</v>
      </c>
      <c r="G34" s="354">
        <v>17.414186487566894</v>
      </c>
      <c r="H34" s="354">
        <v>14.700838117792642</v>
      </c>
      <c r="I34" s="354">
        <v>-6.5763088538961938</v>
      </c>
      <c r="AA34"/>
    </row>
    <row r="35" spans="2:27" ht="20.25" customHeight="1">
      <c r="B35" s="64" t="s">
        <v>322</v>
      </c>
      <c r="C35" s="354">
        <v>2.8136431227962788</v>
      </c>
      <c r="D35" s="354">
        <v>44.300334779125905</v>
      </c>
      <c r="E35" s="354">
        <v>-38.124178223591521</v>
      </c>
      <c r="F35" s="354">
        <v>7.9590943328503556</v>
      </c>
      <c r="G35" s="354">
        <v>18.270219470148334</v>
      </c>
      <c r="H35" s="354">
        <v>11.575201515328317</v>
      </c>
      <c r="I35" s="354">
        <v>-1.8396891579124457</v>
      </c>
      <c r="AA35"/>
    </row>
    <row r="36" spans="2:27" ht="20.25" customHeight="1">
      <c r="B36" s="64" t="s">
        <v>401</v>
      </c>
      <c r="C36" s="354">
        <v>-2.7962728887332986</v>
      </c>
      <c r="D36" s="354">
        <v>34.771427514835722</v>
      </c>
      <c r="E36" s="354">
        <v>-16.517549113044339</v>
      </c>
      <c r="F36" s="354">
        <v>46.3511990730766</v>
      </c>
      <c r="G36" s="354">
        <v>17.964391186508678</v>
      </c>
      <c r="H36" s="354">
        <v>15.49996154323037</v>
      </c>
      <c r="I36" s="354">
        <v>0.11826892140219059</v>
      </c>
      <c r="AA36"/>
    </row>
    <row r="37" spans="2:27" ht="20.25" customHeight="1">
      <c r="B37" s="64" t="s">
        <v>402</v>
      </c>
      <c r="C37" s="354">
        <v>-2.6941395571746511</v>
      </c>
      <c r="D37" s="354">
        <v>-17.992370872272971</v>
      </c>
      <c r="E37" s="354">
        <v>-18.227437293573018</v>
      </c>
      <c r="F37" s="354">
        <v>70.127880181312008</v>
      </c>
      <c r="G37" s="354">
        <v>17.097366744885704</v>
      </c>
      <c r="H37" s="354">
        <v>21.353077351938595</v>
      </c>
      <c r="I37" s="354">
        <v>-3.4509210106707116</v>
      </c>
      <c r="AA37"/>
    </row>
    <row r="38" spans="2:27" s="525" customFormat="1" ht="20.25" customHeight="1">
      <c r="B38" s="523" t="s">
        <v>403</v>
      </c>
      <c r="C38" s="354">
        <v>-2.6597776388596088</v>
      </c>
      <c r="D38" s="354">
        <v>40.029306961472287</v>
      </c>
      <c r="E38" s="354">
        <v>45.887298090097062</v>
      </c>
      <c r="F38" s="354">
        <v>71.437350505575637</v>
      </c>
      <c r="G38" s="354">
        <v>15.847711755009783</v>
      </c>
      <c r="H38" s="354">
        <v>-35.280781138226658</v>
      </c>
      <c r="I38" s="354">
        <v>6.7142860702941221</v>
      </c>
    </row>
    <row r="39" spans="2:27" s="525" customFormat="1" ht="20.25" customHeight="1">
      <c r="B39" s="523" t="s">
        <v>404</v>
      </c>
      <c r="C39" s="354">
        <v>-2.670328986573864</v>
      </c>
      <c r="D39" s="354">
        <v>29.292435722103306</v>
      </c>
      <c r="E39" s="354">
        <v>40.742584164044615</v>
      </c>
      <c r="F39" s="354">
        <v>53.933276357184894</v>
      </c>
      <c r="G39" s="354">
        <v>14.400708046470754</v>
      </c>
      <c r="H39" s="354">
        <v>-16.21916193232525</v>
      </c>
      <c r="I39" s="354">
        <v>5.7569704666271804</v>
      </c>
    </row>
    <row r="40" spans="2:27" s="525" customFormat="1" ht="19.2" customHeight="1">
      <c r="B40" s="523" t="s">
        <v>383</v>
      </c>
      <c r="C40" s="354">
        <v>7.9951928810832413</v>
      </c>
      <c r="D40" s="354">
        <v>30.769076837839918</v>
      </c>
      <c r="E40" s="354">
        <v>-4.0544422019836048</v>
      </c>
      <c r="F40" s="354">
        <v>28.431414884963715</v>
      </c>
      <c r="G40" s="354">
        <v>12.943291223738512</v>
      </c>
      <c r="H40" s="354">
        <v>9.5073073025198909</v>
      </c>
      <c r="I40" s="354">
        <v>9.370791963238716</v>
      </c>
      <c r="AA40" s="526"/>
    </row>
    <row r="41" spans="2:27" s="525" customFormat="1" ht="19.2" customHeight="1">
      <c r="B41" s="523" t="s">
        <v>384</v>
      </c>
      <c r="C41" s="354">
        <v>7.9362881714241382</v>
      </c>
      <c r="D41" s="354">
        <v>45.943562136819139</v>
      </c>
      <c r="E41" s="354">
        <v>4.7428575752628035</v>
      </c>
      <c r="F41" s="354">
        <v>13.659678445691554</v>
      </c>
      <c r="G41" s="354">
        <v>11.192357306930361</v>
      </c>
      <c r="H41" s="354">
        <v>69.368882417964585</v>
      </c>
      <c r="I41" s="354">
        <v>10.357362573684426</v>
      </c>
      <c r="AA41" s="526"/>
    </row>
    <row r="42" spans="2:27" s="525" customFormat="1" ht="19.2" customHeight="1">
      <c r="B42" s="523" t="s">
        <v>400</v>
      </c>
      <c r="C42" s="354">
        <v>7.902077344807708</v>
      </c>
      <c r="D42" s="354">
        <v>-28.598593288059391</v>
      </c>
      <c r="E42" s="354">
        <v>-4.4446637979785066</v>
      </c>
      <c r="F42" s="354">
        <v>5.4078379974392021</v>
      </c>
      <c r="G42" s="354">
        <v>9.1176443938041416</v>
      </c>
      <c r="H42" s="354">
        <v>84.614813465140088</v>
      </c>
      <c r="I42" s="354">
        <v>3.9817731574539437</v>
      </c>
      <c r="AA42" s="526"/>
    </row>
    <row r="43" spans="2:27" s="525" customFormat="1">
      <c r="AA43" s="526"/>
    </row>
    <row r="44" spans="2:27" s="525" customFormat="1">
      <c r="AA44" s="526"/>
    </row>
  </sheetData>
  <mergeCells count="2">
    <mergeCell ref="C2:H2"/>
    <mergeCell ref="B2:B3"/>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0AB0-3E5E-4B2C-82E9-6C9AF6FB7867}">
  <sheetPr>
    <tabColor rgb="FF84E886"/>
  </sheetPr>
  <dimension ref="B1:AA42"/>
  <sheetViews>
    <sheetView zoomScale="99" zoomScaleNormal="99" workbookViewId="0">
      <pane xSplit="2" ySplit="3" topLeftCell="C34" activePane="bottomRight" state="frozen"/>
      <selection activeCell="C40" sqref="C40"/>
      <selection pane="topRight" activeCell="C40" sqref="C40"/>
      <selection pane="bottomLeft" activeCell="C40" sqref="C40"/>
      <selection pane="bottomRight" activeCell="C40" sqref="C40"/>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10" width="15" customWidth="1"/>
    <col min="11" max="11" width="12" customWidth="1"/>
    <col min="12" max="12" width="11.44140625" customWidth="1"/>
    <col min="13" max="13" width="10.44140625" customWidth="1"/>
    <col min="14" max="14" width="10.21875" customWidth="1"/>
    <col min="15" max="15" width="11.33203125" customWidth="1"/>
    <col min="16" max="16" width="11" customWidth="1"/>
    <col min="17"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44.25" customHeight="1">
      <c r="B1" s="369" t="s">
        <v>355</v>
      </c>
      <c r="C1" s="410"/>
      <c r="D1" s="410"/>
      <c r="E1" s="410"/>
      <c r="F1" s="410"/>
      <c r="G1" s="410"/>
      <c r="H1" s="410"/>
      <c r="I1" s="440"/>
      <c r="J1" s="410"/>
      <c r="K1" s="410"/>
      <c r="L1" s="410"/>
      <c r="M1" s="410"/>
      <c r="N1" s="410"/>
      <c r="O1" s="410"/>
      <c r="P1" s="440"/>
      <c r="Q1" s="100"/>
      <c r="R1" s="100"/>
      <c r="S1" s="100"/>
      <c r="T1" s="100"/>
      <c r="U1" s="100"/>
      <c r="V1" s="100"/>
      <c r="AA1" s="100"/>
    </row>
    <row r="2" spans="2:27" ht="24.75" customHeight="1">
      <c r="B2" s="489" t="s">
        <v>323</v>
      </c>
      <c r="C2" s="493" t="s">
        <v>356</v>
      </c>
      <c r="D2" s="494"/>
      <c r="E2" s="495"/>
      <c r="F2" s="495"/>
      <c r="G2" s="495"/>
      <c r="H2" s="495"/>
      <c r="I2" s="101"/>
      <c r="J2" s="493" t="s">
        <v>385</v>
      </c>
      <c r="K2" s="494"/>
      <c r="L2" s="495"/>
      <c r="M2" s="495"/>
      <c r="N2" s="495"/>
      <c r="O2" s="495"/>
      <c r="P2" s="101"/>
    </row>
    <row r="3" spans="2:27" s="80" customFormat="1" ht="82.95" customHeight="1">
      <c r="B3" s="490"/>
      <c r="C3" s="433" t="s">
        <v>324</v>
      </c>
      <c r="D3" s="433" t="s">
        <v>325</v>
      </c>
      <c r="E3" s="433" t="s">
        <v>326</v>
      </c>
      <c r="F3" s="433" t="s">
        <v>327</v>
      </c>
      <c r="G3" s="433" t="s">
        <v>328</v>
      </c>
      <c r="H3" s="433" t="s">
        <v>329</v>
      </c>
      <c r="I3" s="433" t="s">
        <v>63</v>
      </c>
      <c r="J3" s="433" t="s">
        <v>324</v>
      </c>
      <c r="K3" s="433" t="s">
        <v>325</v>
      </c>
      <c r="L3" s="433" t="s">
        <v>326</v>
      </c>
      <c r="M3" s="433" t="s">
        <v>327</v>
      </c>
      <c r="N3" s="433" t="s">
        <v>328</v>
      </c>
      <c r="O3" s="433" t="s">
        <v>329</v>
      </c>
      <c r="P3" s="433" t="s">
        <v>63</v>
      </c>
      <c r="Q3"/>
      <c r="R3"/>
    </row>
    <row r="4" spans="2:27" ht="18.75" customHeight="1">
      <c r="B4" s="64" t="s">
        <v>291</v>
      </c>
      <c r="C4" s="354"/>
      <c r="D4" s="354"/>
      <c r="E4" s="354"/>
      <c r="F4" s="355"/>
      <c r="G4" s="355"/>
      <c r="H4" s="102"/>
      <c r="I4" s="355"/>
      <c r="J4" s="354"/>
      <c r="K4" s="354"/>
      <c r="L4" s="354"/>
      <c r="M4" s="355"/>
      <c r="N4" s="355"/>
      <c r="O4" s="102"/>
      <c r="P4" s="355"/>
      <c r="AA4"/>
    </row>
    <row r="5" spans="2:27" ht="18.75" customHeight="1">
      <c r="B5" s="64" t="s">
        <v>292</v>
      </c>
      <c r="C5" s="354"/>
      <c r="D5" s="354"/>
      <c r="E5" s="354"/>
      <c r="F5" s="355"/>
      <c r="G5" s="355"/>
      <c r="H5" s="102"/>
      <c r="I5" s="355"/>
      <c r="J5" s="354"/>
      <c r="K5" s="354"/>
      <c r="L5" s="354"/>
      <c r="M5" s="355"/>
      <c r="N5" s="355"/>
      <c r="O5" s="102"/>
      <c r="P5" s="355"/>
      <c r="AA5"/>
    </row>
    <row r="6" spans="2:27" ht="18.75" customHeight="1">
      <c r="B6" s="64" t="s">
        <v>293</v>
      </c>
      <c r="C6" s="354"/>
      <c r="D6" s="354"/>
      <c r="E6" s="354"/>
      <c r="F6" s="355"/>
      <c r="G6" s="355"/>
      <c r="H6" s="102"/>
      <c r="I6" s="355"/>
      <c r="J6" s="354"/>
      <c r="K6" s="354"/>
      <c r="L6" s="354"/>
      <c r="M6" s="355"/>
      <c r="N6" s="355"/>
      <c r="O6" s="102"/>
      <c r="P6" s="355"/>
      <c r="AA6"/>
    </row>
    <row r="7" spans="2:27" ht="18.75" customHeight="1">
      <c r="B7" s="64" t="s">
        <v>294</v>
      </c>
      <c r="C7" s="354"/>
      <c r="D7" s="354"/>
      <c r="E7" s="354"/>
      <c r="F7" s="355"/>
      <c r="G7" s="355"/>
      <c r="H7" s="102"/>
      <c r="I7" s="355"/>
      <c r="J7" s="354"/>
      <c r="K7" s="354"/>
      <c r="L7" s="354"/>
      <c r="M7" s="355"/>
      <c r="N7" s="355"/>
      <c r="O7" s="102"/>
      <c r="P7" s="355"/>
      <c r="AA7"/>
    </row>
    <row r="8" spans="2:27" ht="18.75" customHeight="1">
      <c r="B8" s="64" t="s">
        <v>295</v>
      </c>
      <c r="C8" s="354">
        <v>3.8961269836566261</v>
      </c>
      <c r="D8" s="354">
        <v>-4.4223668039016069</v>
      </c>
      <c r="E8" s="354">
        <v>6.3399967982256724</v>
      </c>
      <c r="F8" s="354">
        <v>1.0465201125921277</v>
      </c>
      <c r="G8" s="354">
        <v>2.2210955985798E-2</v>
      </c>
      <c r="H8" s="354">
        <v>1.1776756039194468E-2</v>
      </c>
      <c r="I8" s="354">
        <v>6.8942648025978004</v>
      </c>
      <c r="J8" s="354">
        <v>0.48806366948021479</v>
      </c>
      <c r="K8" s="354">
        <v>-0.55398517018405569</v>
      </c>
      <c r="L8" s="354">
        <v>0.79420463316899526</v>
      </c>
      <c r="M8" s="354">
        <v>0.13109645770764652</v>
      </c>
      <c r="N8" s="354">
        <v>2.7823427538591484E-3</v>
      </c>
      <c r="O8" s="354">
        <v>1.4752616614328242E-3</v>
      </c>
      <c r="P8" s="354">
        <v>0.86363719458809141</v>
      </c>
      <c r="AA8"/>
    </row>
    <row r="9" spans="2:27" ht="18.75" customHeight="1">
      <c r="B9" s="64" t="s">
        <v>296</v>
      </c>
      <c r="C9" s="354">
        <v>5.789274874886134</v>
      </c>
      <c r="D9" s="354">
        <v>-1.3948415270986443</v>
      </c>
      <c r="E9" s="354">
        <v>2.8635179475922734</v>
      </c>
      <c r="F9" s="354">
        <v>0.61732984065781182</v>
      </c>
      <c r="G9" s="354">
        <v>2.1139092796114013E-2</v>
      </c>
      <c r="H9" s="354">
        <v>8.0855026882232797E-2</v>
      </c>
      <c r="I9" s="354">
        <v>7.9772752557159015</v>
      </c>
      <c r="J9" s="354">
        <v>1.410545390114587</v>
      </c>
      <c r="K9" s="354">
        <v>-0.33985038342614216</v>
      </c>
      <c r="L9" s="354">
        <v>0.69769049281255768</v>
      </c>
      <c r="M9" s="354">
        <v>0.15041119652090723</v>
      </c>
      <c r="N9" s="354">
        <v>5.1504982124984285E-3</v>
      </c>
      <c r="O9" s="354">
        <v>1.9700167620485917E-2</v>
      </c>
      <c r="P9" s="354">
        <v>1.9436473618548893</v>
      </c>
      <c r="AA9"/>
    </row>
    <row r="10" spans="2:27" ht="18.75" customHeight="1">
      <c r="B10" s="64" t="s">
        <v>297</v>
      </c>
      <c r="C10" s="354">
        <v>5.0010082169712993</v>
      </c>
      <c r="D10" s="354">
        <v>0.89179616488089342</v>
      </c>
      <c r="E10" s="354">
        <v>3.9108572711375031</v>
      </c>
      <c r="F10" s="354">
        <v>0.99570915527299586</v>
      </c>
      <c r="G10" s="354">
        <v>5.2451951177629866E-2</v>
      </c>
      <c r="H10" s="354">
        <v>1.8833675523330078</v>
      </c>
      <c r="I10" s="354">
        <v>12.735190311773328</v>
      </c>
      <c r="J10" s="354">
        <v>1.0689121082119903</v>
      </c>
      <c r="K10" s="354">
        <v>0.19061190810750353</v>
      </c>
      <c r="L10" s="354">
        <v>0.83590398360502638</v>
      </c>
      <c r="M10" s="354">
        <v>0.21282220027493029</v>
      </c>
      <c r="N10" s="354">
        <v>1.1211044509554438E-2</v>
      </c>
      <c r="O10" s="354">
        <v>0.40254970469165396</v>
      </c>
      <c r="P10" s="354">
        <v>2.722010949400659</v>
      </c>
      <c r="AA10"/>
    </row>
    <row r="11" spans="2:27" ht="18.75" customHeight="1">
      <c r="B11" s="64" t="s">
        <v>298</v>
      </c>
      <c r="C11" s="354">
        <v>5.2707549340032314</v>
      </c>
      <c r="D11" s="354">
        <v>5.7964828911646515</v>
      </c>
      <c r="E11" s="354">
        <v>4.0501355982095113</v>
      </c>
      <c r="F11" s="354">
        <v>1.1338322057776027</v>
      </c>
      <c r="G11" s="354">
        <v>8.4882885101121741E-2</v>
      </c>
      <c r="H11" s="354">
        <v>0.45853403762969919</v>
      </c>
      <c r="I11" s="354">
        <v>16.794622551885837</v>
      </c>
      <c r="J11" s="354">
        <v>1.1249780145278316</v>
      </c>
      <c r="K11" s="354">
        <v>1.2371882008929229</v>
      </c>
      <c r="L11" s="354">
        <v>0.86445178364261899</v>
      </c>
      <c r="M11" s="354">
        <v>0.24200258210347239</v>
      </c>
      <c r="N11" s="354">
        <v>1.8117211053090377E-2</v>
      </c>
      <c r="O11" s="354">
        <v>9.7868468123654309E-2</v>
      </c>
      <c r="P11" s="354">
        <v>3.5846062603435946</v>
      </c>
      <c r="AA11"/>
    </row>
    <row r="12" spans="2:27" ht="18.75" customHeight="1">
      <c r="B12" s="64" t="s">
        <v>299</v>
      </c>
      <c r="C12" s="354">
        <v>3.1600593999914923</v>
      </c>
      <c r="D12" s="354">
        <v>3.6312796862980057</v>
      </c>
      <c r="E12" s="354">
        <v>2.6077196156522247</v>
      </c>
      <c r="F12" s="354">
        <v>2.1213284079209029</v>
      </c>
      <c r="G12" s="354">
        <v>0.21607542343378325</v>
      </c>
      <c r="H12" s="354">
        <v>-1.1124726880520212E-2</v>
      </c>
      <c r="I12" s="354">
        <v>11.725337806415885</v>
      </c>
      <c r="J12" s="354">
        <v>0.39964288596899655</v>
      </c>
      <c r="K12" s="354">
        <v>0.45923665029734384</v>
      </c>
      <c r="L12" s="354">
        <v>0.32979019096920237</v>
      </c>
      <c r="M12" s="354">
        <v>0.26827780738292734</v>
      </c>
      <c r="N12" s="354">
        <v>2.7326386905348228E-2</v>
      </c>
      <c r="O12" s="354">
        <v>-1.4069096157369508E-3</v>
      </c>
      <c r="P12" s="354">
        <v>1.4828670119080809</v>
      </c>
      <c r="AA12"/>
    </row>
    <row r="13" spans="2:27" ht="18.75" customHeight="1">
      <c r="B13" s="64" t="s">
        <v>300</v>
      </c>
      <c r="C13" s="354">
        <v>4.4355755289760053</v>
      </c>
      <c r="D13" s="354">
        <v>2.3285427029810091</v>
      </c>
      <c r="E13" s="354">
        <v>0.90293333188893721</v>
      </c>
      <c r="F13" s="354">
        <v>1.0521755603144671</v>
      </c>
      <c r="G13" s="354">
        <v>0.11133826695244894</v>
      </c>
      <c r="H13" s="354">
        <v>-8.4682174943006991E-2</v>
      </c>
      <c r="I13" s="354">
        <v>8.7458832161698723</v>
      </c>
      <c r="J13" s="354">
        <v>1.0951590558206912</v>
      </c>
      <c r="K13" s="354">
        <v>0.57492530819863241</v>
      </c>
      <c r="L13" s="354">
        <v>0.22293738631225746</v>
      </c>
      <c r="M13" s="354">
        <v>0.25978581261079725</v>
      </c>
      <c r="N13" s="354">
        <v>2.748980611778816E-2</v>
      </c>
      <c r="O13" s="354">
        <v>-2.0908324105764046E-2</v>
      </c>
      <c r="P13" s="354">
        <v>2.1593890449544055</v>
      </c>
      <c r="AA13"/>
    </row>
    <row r="14" spans="2:27" ht="18.75" customHeight="1">
      <c r="B14" s="64" t="s">
        <v>301</v>
      </c>
      <c r="C14" s="354">
        <v>3.5974575562560016</v>
      </c>
      <c r="D14" s="354">
        <v>-1.2284001129437716</v>
      </c>
      <c r="E14" s="354">
        <v>0.59729275853703934</v>
      </c>
      <c r="F14" s="354">
        <v>1.5251094545173114</v>
      </c>
      <c r="G14" s="354">
        <v>0.14470425005791634</v>
      </c>
      <c r="H14" s="354">
        <v>-2.1088547220525782</v>
      </c>
      <c r="I14" s="354">
        <v>2.5273091843719051</v>
      </c>
      <c r="J14" s="354">
        <v>0.80402935670375542</v>
      </c>
      <c r="K14" s="354">
        <v>-0.2745466032997213</v>
      </c>
      <c r="L14" s="354">
        <v>0.13349453187438037</v>
      </c>
      <c r="M14" s="354">
        <v>0.340860942608188</v>
      </c>
      <c r="N14" s="354">
        <v>3.2341303063892615E-2</v>
      </c>
      <c r="O14" s="354">
        <v>-0.47132761930852674</v>
      </c>
      <c r="P14" s="354">
        <v>0.56485191164196547</v>
      </c>
      <c r="AA14"/>
    </row>
    <row r="15" spans="2:27" ht="18.75" customHeight="1">
      <c r="B15" s="64" t="s">
        <v>302</v>
      </c>
      <c r="C15" s="354">
        <v>3.6529847361942402</v>
      </c>
      <c r="D15" s="354">
        <v>-3.009169100828514</v>
      </c>
      <c r="E15" s="354">
        <v>-0.25690471485774147</v>
      </c>
      <c r="F15" s="354">
        <v>1.6661039378638356</v>
      </c>
      <c r="G15" s="354">
        <v>0.12500275910940367</v>
      </c>
      <c r="H15" s="354">
        <v>-0.65413941518262209</v>
      </c>
      <c r="I15" s="354">
        <v>1.5238782022985973</v>
      </c>
      <c r="J15" s="354">
        <v>0.88199023340643323</v>
      </c>
      <c r="K15" s="354">
        <v>-0.72654498971824977</v>
      </c>
      <c r="L15" s="354">
        <v>-6.2028030715687119E-2</v>
      </c>
      <c r="M15" s="354">
        <v>0.40227033704138765</v>
      </c>
      <c r="N15" s="354">
        <v>3.0181131498023508E-2</v>
      </c>
      <c r="O15" s="354">
        <v>-0.15793785551875644</v>
      </c>
      <c r="P15" s="354">
        <v>0.36793082599314986</v>
      </c>
      <c r="AA15"/>
    </row>
    <row r="16" spans="2:27" ht="18.75" customHeight="1">
      <c r="B16" s="64" t="s">
        <v>303</v>
      </c>
      <c r="C16" s="354">
        <v>1.3257628931557941</v>
      </c>
      <c r="D16" s="354">
        <v>6.7536173084921174</v>
      </c>
      <c r="E16" s="354">
        <v>-2.0547194938284479</v>
      </c>
      <c r="F16" s="354">
        <v>3.4055630453851173</v>
      </c>
      <c r="G16" s="354">
        <v>0.17239228224903544</v>
      </c>
      <c r="H16" s="354">
        <v>0.45793911344310179</v>
      </c>
      <c r="I16" s="354">
        <v>10.060555148896718</v>
      </c>
      <c r="J16" s="354">
        <v>0.18413525475644082</v>
      </c>
      <c r="K16" s="354">
        <v>0.93801014498643664</v>
      </c>
      <c r="L16" s="354">
        <v>-0.28538006260570897</v>
      </c>
      <c r="M16" s="354">
        <v>0.47299877088762249</v>
      </c>
      <c r="N16" s="354">
        <v>2.3943570131465523E-2</v>
      </c>
      <c r="O16" s="354">
        <v>6.3603179536927346E-2</v>
      </c>
      <c r="P16" s="354">
        <v>1.3973108576931841</v>
      </c>
      <c r="AA16"/>
    </row>
    <row r="17" spans="2:27" ht="18.75" customHeight="1">
      <c r="B17" s="64" t="s">
        <v>304</v>
      </c>
      <c r="C17" s="354">
        <v>1.9577309761935699</v>
      </c>
      <c r="D17" s="354">
        <v>0.67859260914399322</v>
      </c>
      <c r="E17" s="354">
        <v>-1.5884925378701498</v>
      </c>
      <c r="F17" s="354">
        <v>1.4754791552421032</v>
      </c>
      <c r="G17" s="354">
        <v>7.2953715147777431E-2</v>
      </c>
      <c r="H17" s="354">
        <v>1.9753804418126915</v>
      </c>
      <c r="I17" s="354">
        <v>4.5716443596699836</v>
      </c>
      <c r="J17" s="354">
        <v>0.4910100483980363</v>
      </c>
      <c r="K17" s="354">
        <v>0.17019488066035343</v>
      </c>
      <c r="L17" s="354">
        <v>-0.39840295085693284</v>
      </c>
      <c r="M17" s="354">
        <v>0.37005855259762033</v>
      </c>
      <c r="N17" s="354">
        <v>1.8297206123373391E-2</v>
      </c>
      <c r="O17" s="354">
        <v>0.4954366346211822</v>
      </c>
      <c r="P17" s="354">
        <v>1.1465943715436326</v>
      </c>
      <c r="AA17"/>
    </row>
    <row r="18" spans="2:27" ht="18.75" customHeight="1">
      <c r="B18" s="64" t="s">
        <v>305</v>
      </c>
      <c r="C18" s="354">
        <v>1.7637629003005515</v>
      </c>
      <c r="D18" s="354">
        <v>4.1629044615449393</v>
      </c>
      <c r="E18" s="354">
        <v>-2.7737962325206413</v>
      </c>
      <c r="F18" s="354">
        <v>1.5814786936056158</v>
      </c>
      <c r="G18" s="354">
        <v>0.11536843328486797</v>
      </c>
      <c r="H18" s="354">
        <v>-2.0824714706208201</v>
      </c>
      <c r="I18" s="354">
        <v>2.7672467855945135</v>
      </c>
      <c r="J18" s="354">
        <v>0.40135820860538479</v>
      </c>
      <c r="K18" s="354">
        <v>0.94730186069586098</v>
      </c>
      <c r="L18" s="354">
        <v>-0.63119928802853387</v>
      </c>
      <c r="M18" s="354">
        <v>0.35987799454505609</v>
      </c>
      <c r="N18" s="354">
        <v>2.6253000165120881E-2</v>
      </c>
      <c r="O18" s="354">
        <v>-0.47388286644297112</v>
      </c>
      <c r="P18" s="354">
        <v>0.62970890953991798</v>
      </c>
      <c r="AA18"/>
    </row>
    <row r="19" spans="2:27" ht="18.75" customHeight="1">
      <c r="B19" s="64" t="s">
        <v>306</v>
      </c>
      <c r="C19" s="354">
        <v>1.9191304789877801</v>
      </c>
      <c r="D19" s="354">
        <v>1.5755403914212696</v>
      </c>
      <c r="E19" s="354">
        <v>-3.043786870168645</v>
      </c>
      <c r="F19" s="354">
        <v>0.8318183504731187</v>
      </c>
      <c r="G19" s="354">
        <v>0.14921394953201444</v>
      </c>
      <c r="H19" s="354">
        <v>2.1295404576515224</v>
      </c>
      <c r="I19" s="354">
        <v>3.56145675789706</v>
      </c>
      <c r="J19" s="354">
        <v>0.43287402221133781</v>
      </c>
      <c r="K19" s="354">
        <v>0.35537474593737262</v>
      </c>
      <c r="L19" s="354">
        <v>-0.68654855918858559</v>
      </c>
      <c r="M19" s="354">
        <v>0.18762275888006044</v>
      </c>
      <c r="N19" s="354">
        <v>3.3656305921434919E-2</v>
      </c>
      <c r="O19" s="354">
        <v>0.48033354347620533</v>
      </c>
      <c r="P19" s="354">
        <v>0.80331281723782566</v>
      </c>
      <c r="AA19"/>
    </row>
    <row r="20" spans="2:27" ht="18.75" customHeight="1">
      <c r="B20" s="64" t="s">
        <v>307</v>
      </c>
      <c r="C20" s="354">
        <v>2.506463110681334</v>
      </c>
      <c r="D20" s="354">
        <v>-4.7677929797088412</v>
      </c>
      <c r="E20" s="354">
        <v>-3.1899121994136754</v>
      </c>
      <c r="F20" s="354">
        <v>-0.21932716140188538</v>
      </c>
      <c r="G20" s="354">
        <v>0.34262759716392016</v>
      </c>
      <c r="H20" s="354">
        <v>3.0590933953709221</v>
      </c>
      <c r="I20" s="354">
        <v>-2.2688482373082173</v>
      </c>
      <c r="J20" s="354">
        <v>0.37277625323825592</v>
      </c>
      <c r="K20" s="354">
        <v>-0.7090948179597949</v>
      </c>
      <c r="L20" s="354">
        <v>-0.47442290803681281</v>
      </c>
      <c r="M20" s="354">
        <v>-3.2619653212670727E-2</v>
      </c>
      <c r="N20" s="354">
        <v>5.0957634837112555E-2</v>
      </c>
      <c r="O20" s="354">
        <v>0.45496674950954408</v>
      </c>
      <c r="P20" s="354">
        <v>-0.33743674162436466</v>
      </c>
      <c r="AA20"/>
    </row>
    <row r="21" spans="2:27" ht="18.75" customHeight="1">
      <c r="B21" s="64" t="s">
        <v>308</v>
      </c>
      <c r="C21" s="354">
        <v>4.0287270531605799</v>
      </c>
      <c r="D21" s="354">
        <v>-0.20098442471578851</v>
      </c>
      <c r="E21" s="354">
        <v>0.42063697948825812</v>
      </c>
      <c r="F21" s="354">
        <v>-0.66481358749910546</v>
      </c>
      <c r="G21" s="354">
        <v>0.15572872418825826</v>
      </c>
      <c r="H21" s="354">
        <v>-0.56695891851897551</v>
      </c>
      <c r="I21" s="354">
        <v>3.1723358261032133</v>
      </c>
      <c r="J21" s="354">
        <v>1.0574875992553796</v>
      </c>
      <c r="K21" s="354">
        <v>-5.2755754851568817E-2</v>
      </c>
      <c r="L21" s="354">
        <v>0.11041164708542558</v>
      </c>
      <c r="M21" s="354">
        <v>-0.17450477913246795</v>
      </c>
      <c r="N21" s="354">
        <v>4.0876731658390765E-2</v>
      </c>
      <c r="O21" s="354">
        <v>-0.14881922197998071</v>
      </c>
      <c r="P21" s="354">
        <v>0.83269622203517524</v>
      </c>
      <c r="AA21"/>
    </row>
    <row r="22" spans="2:27" ht="18.75" customHeight="1">
      <c r="B22" s="64" t="s">
        <v>309</v>
      </c>
      <c r="C22" s="354">
        <v>3.6156284676187722</v>
      </c>
      <c r="D22" s="354">
        <v>-1.3030388914131381</v>
      </c>
      <c r="E22" s="354">
        <v>2.1799558542518369</v>
      </c>
      <c r="F22" s="354">
        <v>-1.4093918313062319</v>
      </c>
      <c r="G22" s="354">
        <v>0.13514797415621285</v>
      </c>
      <c r="H22" s="354">
        <v>4.903916773666879E-2</v>
      </c>
      <c r="I22" s="354">
        <v>3.2673407410441344</v>
      </c>
      <c r="J22" s="354">
        <v>0.92154170432257665</v>
      </c>
      <c r="K22" s="354">
        <v>-0.33211506424007825</v>
      </c>
      <c r="L22" s="354">
        <v>0.55562131210850785</v>
      </c>
      <c r="M22" s="354">
        <v>-0.35922201683948235</v>
      </c>
      <c r="N22" s="354">
        <v>3.4446153844364454E-2</v>
      </c>
      <c r="O22" s="354">
        <v>1.2498971788540364E-2</v>
      </c>
      <c r="P22" s="354">
        <v>0.83277106098443232</v>
      </c>
      <c r="AA22"/>
    </row>
    <row r="23" spans="2:27" ht="18.75" customHeight="1">
      <c r="B23" s="64" t="s">
        <v>310</v>
      </c>
      <c r="C23" s="354">
        <v>3.6921764899935985</v>
      </c>
      <c r="D23" s="354">
        <v>2.2391118596082586</v>
      </c>
      <c r="E23" s="354">
        <v>1.8558584057753003</v>
      </c>
      <c r="F23" s="354">
        <v>-1.575765020636765</v>
      </c>
      <c r="G23" s="354">
        <v>-8.8243020794497376E-3</v>
      </c>
      <c r="H23" s="354">
        <v>-1.3969248076379863</v>
      </c>
      <c r="I23" s="354">
        <v>4.8056326250229677</v>
      </c>
      <c r="J23" s="354">
        <v>0.93713249627590156</v>
      </c>
      <c r="K23" s="354">
        <v>0.56832182646807916</v>
      </c>
      <c r="L23" s="354">
        <v>0.47104606869479243</v>
      </c>
      <c r="M23" s="354">
        <v>-0.39995395976754611</v>
      </c>
      <c r="N23" s="354">
        <v>-2.2397467342146747E-3</v>
      </c>
      <c r="O23" s="354">
        <v>-0.35456149933227848</v>
      </c>
      <c r="P23" s="354">
        <v>1.2197451856047365</v>
      </c>
      <c r="AA23"/>
    </row>
    <row r="24" spans="2:27" ht="18.75" customHeight="1">
      <c r="B24" s="64" t="s">
        <v>311</v>
      </c>
      <c r="C24" s="354">
        <v>-1.3898424837167251</v>
      </c>
      <c r="D24" s="354">
        <v>5.5237970741837312</v>
      </c>
      <c r="E24" s="354">
        <v>7.2513347369356342</v>
      </c>
      <c r="F24" s="354">
        <v>-2.774540926169792</v>
      </c>
      <c r="G24" s="354">
        <v>-0.3621269543610065</v>
      </c>
      <c r="H24" s="354">
        <v>3.1461972822890822</v>
      </c>
      <c r="I24" s="354">
        <v>11.394818729160914</v>
      </c>
      <c r="J24" s="354">
        <v>-0.20184502276835389</v>
      </c>
      <c r="K24" s="354">
        <v>0.80221389061641957</v>
      </c>
      <c r="L24" s="354">
        <v>1.0531019466059479</v>
      </c>
      <c r="M24" s="354">
        <v>-0.40294298309031618</v>
      </c>
      <c r="N24" s="354">
        <v>-5.2591228289816605E-2</v>
      </c>
      <c r="O24" s="354">
        <v>0.45691815404802832</v>
      </c>
      <c r="P24" s="354">
        <v>1.6548547571219077</v>
      </c>
      <c r="AA24"/>
    </row>
    <row r="25" spans="2:27" ht="18.75" customHeight="1">
      <c r="B25" s="64" t="s">
        <v>312</v>
      </c>
      <c r="C25" s="354">
        <v>-2.1580800620332172</v>
      </c>
      <c r="D25" s="354">
        <v>1.5047580961139866</v>
      </c>
      <c r="E25" s="354">
        <v>0.38308844905665612</v>
      </c>
      <c r="F25" s="354">
        <v>-1.1613991639798444</v>
      </c>
      <c r="G25" s="354">
        <v>-0.24664246649738747</v>
      </c>
      <c r="H25" s="354">
        <v>-3.6154496733589343E-2</v>
      </c>
      <c r="I25" s="354">
        <v>-1.7144296440733735</v>
      </c>
      <c r="J25" s="354">
        <v>-0.65803080911726386</v>
      </c>
      <c r="K25" s="354">
        <v>0.45882319425107559</v>
      </c>
      <c r="L25" s="354">
        <v>0.11680938373469346</v>
      </c>
      <c r="M25" s="354">
        <v>-0.35412793298398382</v>
      </c>
      <c r="N25" s="354">
        <v>-7.5204967900516853E-2</v>
      </c>
      <c r="O25" s="354">
        <v>-1.1024045473279146E-2</v>
      </c>
      <c r="P25" s="354">
        <v>-0.52275517748926792</v>
      </c>
      <c r="AA25"/>
    </row>
    <row r="26" spans="2:27" ht="18.75" customHeight="1">
      <c r="B26" s="64" t="s">
        <v>313</v>
      </c>
      <c r="C26" s="354">
        <v>-1.9711560615120118</v>
      </c>
      <c r="D26" s="354">
        <v>3.070020124143912</v>
      </c>
      <c r="E26" s="354">
        <v>-0.5494722784657422</v>
      </c>
      <c r="F26" s="354">
        <v>-1.3734647215322031</v>
      </c>
      <c r="G26" s="354">
        <v>-0.35810347020174949</v>
      </c>
      <c r="H26" s="354">
        <v>-1.1967667443482137</v>
      </c>
      <c r="I26" s="354">
        <v>-2.3789431519160171</v>
      </c>
      <c r="J26" s="354">
        <v>-0.52642961778127406</v>
      </c>
      <c r="K26" s="354">
        <v>0.81989932308769198</v>
      </c>
      <c r="L26" s="354">
        <v>-0.14674560131593303</v>
      </c>
      <c r="M26" s="354">
        <v>-0.36680632371525479</v>
      </c>
      <c r="N26" s="354">
        <v>-9.5637416349393434E-2</v>
      </c>
      <c r="O26" s="354">
        <v>-0.31961622527102512</v>
      </c>
      <c r="P26" s="354">
        <v>-0.63533586134519093</v>
      </c>
      <c r="AA26"/>
    </row>
    <row r="27" spans="2:27" ht="18.75" customHeight="1">
      <c r="B27" s="64" t="s">
        <v>314</v>
      </c>
      <c r="C27" s="354">
        <v>-2.0203367525987161</v>
      </c>
      <c r="D27" s="354">
        <v>2.6841640609068991</v>
      </c>
      <c r="E27" s="354">
        <v>2.6001719882580745</v>
      </c>
      <c r="F27" s="354">
        <v>-0.99895923700476852</v>
      </c>
      <c r="G27" s="354">
        <v>-0.2710528057893753</v>
      </c>
      <c r="H27" s="354">
        <v>0.69350896511905091</v>
      </c>
      <c r="I27" s="354">
        <v>2.6874962188911482</v>
      </c>
      <c r="J27" s="354">
        <v>-0.5521102345364437</v>
      </c>
      <c r="K27" s="354">
        <v>0.73351853214341367</v>
      </c>
      <c r="L27" s="354">
        <v>0.71056548589025992</v>
      </c>
      <c r="M27" s="354">
        <v>-0.27299192470048433</v>
      </c>
      <c r="N27" s="354">
        <v>-7.4072318876365645E-2</v>
      </c>
      <c r="O27" s="354">
        <v>0.18951959216328565</v>
      </c>
      <c r="P27" s="354">
        <v>0.73442913208366123</v>
      </c>
      <c r="AA27"/>
    </row>
    <row r="28" spans="2:27" ht="18.75" customHeight="1">
      <c r="B28" s="64" t="s">
        <v>315</v>
      </c>
      <c r="C28" s="354">
        <v>11.140182392801366</v>
      </c>
      <c r="D28" s="354">
        <v>-3.4905171779497493</v>
      </c>
      <c r="E28" s="354">
        <v>-1.8289913265603359</v>
      </c>
      <c r="F28" s="354">
        <v>-0.98881078139349243</v>
      </c>
      <c r="G28" s="354">
        <v>-0.20247462969534344</v>
      </c>
      <c r="H28" s="354">
        <v>-0.69977991780845095</v>
      </c>
      <c r="I28" s="354">
        <v>3.9296085593940093</v>
      </c>
      <c r="J28" s="354">
        <v>1.8736885662743907</v>
      </c>
      <c r="K28" s="354">
        <v>-0.58707675476973764</v>
      </c>
      <c r="L28" s="354">
        <v>-0.30762154653819551</v>
      </c>
      <c r="M28" s="354">
        <v>-0.16630997500570885</v>
      </c>
      <c r="N28" s="354">
        <v>-3.405459491093725E-2</v>
      </c>
      <c r="O28" s="354">
        <v>-0.11769732170214622</v>
      </c>
      <c r="P28" s="354">
        <v>0.66092837334766763</v>
      </c>
      <c r="AA28"/>
    </row>
    <row r="29" spans="2:27" ht="18.75" customHeight="1">
      <c r="B29" s="64" t="s">
        <v>316</v>
      </c>
      <c r="C29" s="354">
        <v>18.721410649545366</v>
      </c>
      <c r="D29" s="354">
        <v>-0.18991971266809293</v>
      </c>
      <c r="E29" s="354">
        <v>4.4212301901058613</v>
      </c>
      <c r="F29" s="354">
        <v>-0.32251970660076568</v>
      </c>
      <c r="G29" s="354">
        <v>4.790114587136983E-3</v>
      </c>
      <c r="H29" s="354">
        <v>-0.21414746371237098</v>
      </c>
      <c r="I29" s="354">
        <v>22.420844071257115</v>
      </c>
      <c r="J29" s="354">
        <v>5.5662093598760265</v>
      </c>
      <c r="K29" s="354">
        <v>-5.6466518579558866E-2</v>
      </c>
      <c r="L29" s="354">
        <v>1.3145106064393353</v>
      </c>
      <c r="M29" s="354">
        <v>-9.589086224489432E-2</v>
      </c>
      <c r="N29" s="354">
        <v>1.424186518255132E-3</v>
      </c>
      <c r="O29" s="354">
        <v>-6.3669861167136868E-2</v>
      </c>
      <c r="P29" s="354">
        <v>6.6661169108420211</v>
      </c>
      <c r="AA29"/>
    </row>
    <row r="30" spans="2:27" ht="18.75" customHeight="1">
      <c r="B30" s="64" t="s">
        <v>317</v>
      </c>
      <c r="C30" s="354">
        <v>16.829201499861636</v>
      </c>
      <c r="D30" s="354">
        <v>-2.110120618386778</v>
      </c>
      <c r="E30" s="354">
        <v>8.1805662593461204</v>
      </c>
      <c r="F30" s="354">
        <v>-0.37629780305051069</v>
      </c>
      <c r="G30" s="354">
        <v>0.13502940772115624</v>
      </c>
      <c r="H30" s="354">
        <v>1.2258584503535461</v>
      </c>
      <c r="I30" s="354">
        <v>23.884237195845163</v>
      </c>
      <c r="J30" s="354">
        <v>4.2912596250860426</v>
      </c>
      <c r="K30" s="354">
        <v>-0.53805734121248849</v>
      </c>
      <c r="L30" s="354">
        <v>2.0859536145765318</v>
      </c>
      <c r="M30" s="354">
        <v>-9.5951763917765942E-2</v>
      </c>
      <c r="N30" s="354">
        <v>3.44310005176326E-2</v>
      </c>
      <c r="O30" s="354">
        <v>0.31258030121726016</v>
      </c>
      <c r="P30" s="354">
        <v>6.0902154362672105</v>
      </c>
      <c r="AA30"/>
    </row>
    <row r="31" spans="2:27" ht="18.75" customHeight="1">
      <c r="B31" s="64" t="s">
        <v>318</v>
      </c>
      <c r="C31" s="354">
        <v>16.264175209657989</v>
      </c>
      <c r="D31" s="354">
        <v>-5.6859987064713309</v>
      </c>
      <c r="E31" s="354">
        <v>5.4219296283985692</v>
      </c>
      <c r="F31" s="354">
        <v>-0.43097544363895179</v>
      </c>
      <c r="G31" s="354">
        <v>0.21960549838729512</v>
      </c>
      <c r="H31" s="354">
        <v>-8.4175478952111263E-2</v>
      </c>
      <c r="I31" s="354">
        <v>15.704560707381443</v>
      </c>
      <c r="J31" s="354">
        <v>4.0708310444987061</v>
      </c>
      <c r="K31" s="354">
        <v>-1.4231733091228624</v>
      </c>
      <c r="L31" s="354">
        <v>1.3570783127856116</v>
      </c>
      <c r="M31" s="354">
        <v>-0.10787071540770378</v>
      </c>
      <c r="N31" s="354">
        <v>5.496601388349226E-2</v>
      </c>
      <c r="O31" s="354">
        <v>-2.1068646180122386E-2</v>
      </c>
      <c r="P31" s="354">
        <v>3.9307627004571182</v>
      </c>
      <c r="AA31"/>
    </row>
    <row r="32" spans="2:27" ht="18.75" customHeight="1">
      <c r="B32" s="64" t="s">
        <v>319</v>
      </c>
      <c r="C32" s="354">
        <v>1.4847070220111163</v>
      </c>
      <c r="D32" s="354">
        <v>-2.3893083735269935</v>
      </c>
      <c r="E32" s="354">
        <v>5.9191487656946205</v>
      </c>
      <c r="F32" s="354">
        <v>-1.1315478626680733</v>
      </c>
      <c r="G32" s="354">
        <v>0.49426312271878892</v>
      </c>
      <c r="H32" s="354">
        <v>-1.5065733048050587</v>
      </c>
      <c r="I32" s="354">
        <v>2.8706893694244044</v>
      </c>
      <c r="J32" s="354">
        <v>0.24519543976565561</v>
      </c>
      <c r="K32" s="354">
        <v>-0.3945879615960543</v>
      </c>
      <c r="L32" s="354">
        <v>0.9775317710001129</v>
      </c>
      <c r="M32" s="354">
        <v>-0.18687213819933604</v>
      </c>
      <c r="N32" s="354">
        <v>8.1626248100328772E-2</v>
      </c>
      <c r="O32" s="354">
        <v>-0.24880659856413592</v>
      </c>
      <c r="P32" s="354">
        <v>0.47408676050657184</v>
      </c>
      <c r="AA32"/>
    </row>
    <row r="33" spans="2:27" ht="20.25" customHeight="1">
      <c r="B33" s="64" t="s">
        <v>320</v>
      </c>
      <c r="C33" s="354">
        <v>2.10020270958033</v>
      </c>
      <c r="D33" s="354">
        <v>-0.21417504826953221</v>
      </c>
      <c r="E33" s="354">
        <v>-0.87803281866131955</v>
      </c>
      <c r="F33" s="354">
        <v>-0.46436564055081897</v>
      </c>
      <c r="G33" s="354">
        <v>0.26167727173068067</v>
      </c>
      <c r="H33" s="354">
        <v>7.1117581947047231E-2</v>
      </c>
      <c r="I33" s="354">
        <v>0.87642405577636384</v>
      </c>
      <c r="J33" s="354">
        <v>0.70681274208098166</v>
      </c>
      <c r="K33" s="354">
        <v>-7.2079543780306954E-2</v>
      </c>
      <c r="L33" s="354">
        <v>-0.29549756381331033</v>
      </c>
      <c r="M33" s="354">
        <v>-0.15627993918334765</v>
      </c>
      <c r="N33" s="354">
        <v>8.8066180054205967E-2</v>
      </c>
      <c r="O33" s="354">
        <v>2.3934267333749832E-2</v>
      </c>
      <c r="P33" s="354">
        <v>0.29495614269196491</v>
      </c>
      <c r="AA33"/>
    </row>
    <row r="34" spans="2:27" ht="20.25" customHeight="1">
      <c r="B34" s="64" t="s">
        <v>321</v>
      </c>
      <c r="C34" s="354">
        <v>1.8951234433076243</v>
      </c>
      <c r="D34" s="354">
        <v>-0.95354308091896767</v>
      </c>
      <c r="E34" s="354">
        <v>-7.7927488206644</v>
      </c>
      <c r="F34" s="354">
        <v>-0.34638008562255174</v>
      </c>
      <c r="G34" s="354">
        <v>0.40465318166499409</v>
      </c>
      <c r="H34" s="354">
        <v>0.21658650833709728</v>
      </c>
      <c r="I34" s="354">
        <v>-6.5763088538961973</v>
      </c>
      <c r="J34" s="354">
        <v>0.57441053491370686</v>
      </c>
      <c r="K34" s="354">
        <v>-0.28901821309221132</v>
      </c>
      <c r="L34" s="354">
        <v>-2.3619764898868354</v>
      </c>
      <c r="M34" s="354">
        <v>-0.1049875515858989</v>
      </c>
      <c r="N34" s="354">
        <v>0.12265008453963414</v>
      </c>
      <c r="O34" s="354">
        <v>6.5647212875942149E-2</v>
      </c>
      <c r="P34" s="354">
        <v>-1.9932744222356611</v>
      </c>
      <c r="AA34"/>
    </row>
    <row r="35" spans="2:27" ht="20.25" customHeight="1">
      <c r="B35" s="64" t="s">
        <v>322</v>
      </c>
      <c r="C35" s="354">
        <v>2.0227922549440649</v>
      </c>
      <c r="D35" s="354">
        <v>1.9846208797899278</v>
      </c>
      <c r="E35" s="354">
        <v>-6.6393152524521453</v>
      </c>
      <c r="F35" s="354">
        <v>0.17387695299346786</v>
      </c>
      <c r="G35" s="354">
        <v>0.41497421608095164</v>
      </c>
      <c r="H35" s="354">
        <v>0.20336179073125837</v>
      </c>
      <c r="I35" s="354">
        <v>-1.8396891579124541</v>
      </c>
      <c r="J35" s="354">
        <v>0.58756795976015563</v>
      </c>
      <c r="K35" s="354">
        <v>0.57648017901265824</v>
      </c>
      <c r="L35" s="354">
        <v>-1.9285464968302752</v>
      </c>
      <c r="M35" s="354">
        <v>5.0506682665991072E-2</v>
      </c>
      <c r="N35" s="354">
        <v>0.12053909782371454</v>
      </c>
      <c r="O35" s="354">
        <v>5.9071252710744329E-2</v>
      </c>
      <c r="P35" s="354">
        <v>-0.53438132485700574</v>
      </c>
      <c r="AA35"/>
    </row>
    <row r="36" spans="2:27" ht="20.25" customHeight="1">
      <c r="B36" s="64" t="s">
        <v>401</v>
      </c>
      <c r="C36" s="354">
        <v>-1.5301634569846061</v>
      </c>
      <c r="D36" s="354">
        <v>2.9359802831055761</v>
      </c>
      <c r="E36" s="354">
        <v>-4.2201235249294227</v>
      </c>
      <c r="F36" s="354">
        <v>1.6200746712219578</v>
      </c>
      <c r="G36" s="354">
        <v>0.76549589135244689</v>
      </c>
      <c r="H36" s="354">
        <v>0.54700505763622442</v>
      </c>
      <c r="I36" s="354">
        <v>0.1182689214021809</v>
      </c>
      <c r="J36" s="354">
        <v>-0.2460835394156497</v>
      </c>
      <c r="K36" s="354">
        <v>0.47216943812326967</v>
      </c>
      <c r="L36" s="354">
        <v>-0.67868758010493235</v>
      </c>
      <c r="M36" s="354">
        <v>0.26054321673423364</v>
      </c>
      <c r="N36" s="354">
        <v>0.12310837609687009</v>
      </c>
      <c r="O36" s="354">
        <v>8.7970301504029305E-2</v>
      </c>
      <c r="P36" s="354">
        <v>1.9020212937821294E-2</v>
      </c>
      <c r="AA36"/>
    </row>
    <row r="37" spans="2:27" ht="20.25" customHeight="1">
      <c r="B37" s="64" t="s">
        <v>402</v>
      </c>
      <c r="C37" s="354">
        <v>-2.1427660056244835</v>
      </c>
      <c r="D37" s="354">
        <v>-0.93181345574890706</v>
      </c>
      <c r="E37" s="354">
        <v>-1.9715936464639994</v>
      </c>
      <c r="F37" s="354">
        <v>1.0394242039202235</v>
      </c>
      <c r="G37" s="354">
        <v>0.33017741811180107</v>
      </c>
      <c r="H37" s="354">
        <v>0.22565047513462708</v>
      </c>
      <c r="I37" s="354">
        <v>-3.4509210106707191</v>
      </c>
      <c r="J37" s="354">
        <v>-0.69071533341795066</v>
      </c>
      <c r="K37" s="354">
        <v>-0.30036776768043072</v>
      </c>
      <c r="L37" s="354">
        <v>-0.63553834590782177</v>
      </c>
      <c r="M37" s="354">
        <v>0.33505582676266532</v>
      </c>
      <c r="N37" s="354">
        <v>0.10643187582757357</v>
      </c>
      <c r="O37" s="354">
        <v>7.2737873738625669E-2</v>
      </c>
      <c r="P37" s="354">
        <v>-1.1123958706773327</v>
      </c>
      <c r="AA37"/>
    </row>
    <row r="38" spans="2:27" ht="20.25" customHeight="1">
      <c r="B38" s="64" t="s">
        <v>403</v>
      </c>
      <c r="C38" s="354">
        <v>-2.0303003330525549</v>
      </c>
      <c r="D38" s="354">
        <v>2.4530485644626117</v>
      </c>
      <c r="E38" s="354">
        <v>4.8197505192491121</v>
      </c>
      <c r="F38" s="354">
        <v>1.6471407026869853</v>
      </c>
      <c r="G38" s="354">
        <v>0.46281761842495006</v>
      </c>
      <c r="H38" s="354">
        <v>-0.6381710014769818</v>
      </c>
      <c r="I38" s="354">
        <v>6.7142860702941203</v>
      </c>
      <c r="J38" s="354">
        <v>-0.54608807998296161</v>
      </c>
      <c r="K38" s="354">
        <v>0.65979429686557245</v>
      </c>
      <c r="L38" s="354">
        <v>1.2963640227041719</v>
      </c>
      <c r="M38" s="354">
        <v>0.44302997401362237</v>
      </c>
      <c r="N38" s="354">
        <v>0.124483644371951</v>
      </c>
      <c r="O38" s="354">
        <v>-0.17164828829703382</v>
      </c>
      <c r="P38" s="354">
        <v>1.8059355696753217</v>
      </c>
      <c r="AA38"/>
    </row>
    <row r="39" spans="2:27" ht="20.25" customHeight="1">
      <c r="B39" s="64" t="s">
        <v>404</v>
      </c>
      <c r="C39" s="354">
        <v>-2.0107675318435922</v>
      </c>
      <c r="D39" s="354">
        <v>1.9291120207377828</v>
      </c>
      <c r="E39" s="354">
        <v>4.4725625778971292</v>
      </c>
      <c r="F39" s="354">
        <v>1.2958611811949499</v>
      </c>
      <c r="G39" s="360">
        <v>0.39409477086860317</v>
      </c>
      <c r="H39" s="354">
        <v>-0.32389255222766272</v>
      </c>
      <c r="I39" s="354">
        <v>5.7569704666271804</v>
      </c>
      <c r="J39" s="354">
        <v>-0.53137353530877574</v>
      </c>
      <c r="K39" s="354">
        <v>0.50979492071181298</v>
      </c>
      <c r="L39" s="354">
        <v>1.1819374200497053</v>
      </c>
      <c r="M39" s="354">
        <v>0.34244950060916757</v>
      </c>
      <c r="N39" s="360">
        <v>0.1041450731259573</v>
      </c>
      <c r="O39" s="354">
        <v>-8.5593151775032184E-2</v>
      </c>
      <c r="P39" s="354">
        <v>1.5213602274128275</v>
      </c>
      <c r="AA39"/>
    </row>
    <row r="40" spans="2:27" ht="24.6" customHeight="1">
      <c r="B40" s="64" t="s">
        <v>383</v>
      </c>
      <c r="C40" s="354">
        <v>4.2477290347523189</v>
      </c>
      <c r="D40" s="354">
        <v>3.4972733376574241</v>
      </c>
      <c r="E40" s="354">
        <v>-0.86375888709734094</v>
      </c>
      <c r="F40" s="354">
        <v>1.4526315905517169</v>
      </c>
      <c r="G40" s="360">
        <v>0.64984933994077587</v>
      </c>
      <c r="H40" s="354">
        <v>0.38706754743382371</v>
      </c>
      <c r="I40" s="354">
        <v>9.3707919632387071</v>
      </c>
      <c r="J40" s="354">
        <v>0.7276756821114897</v>
      </c>
      <c r="K40" s="354">
        <v>0.5991156075845554</v>
      </c>
      <c r="L40" s="354">
        <v>-0.14796996988417088</v>
      </c>
      <c r="M40" s="354">
        <v>0.24884936747690969</v>
      </c>
      <c r="N40" s="360">
        <v>0.11132526529877361</v>
      </c>
      <c r="O40" s="354">
        <v>6.6308288334251633E-2</v>
      </c>
      <c r="P40" s="354">
        <v>1.6053042409218072</v>
      </c>
    </row>
    <row r="41" spans="2:27" ht="24.6" customHeight="1">
      <c r="B41" s="64" t="s">
        <v>384</v>
      </c>
      <c r="C41" s="354">
        <v>6.3615500772120015</v>
      </c>
      <c r="D41" s="354">
        <v>2.0210235234872238</v>
      </c>
      <c r="E41" s="354">
        <v>0.43450157360272068</v>
      </c>
      <c r="F41" s="354">
        <v>0.35675489903142293</v>
      </c>
      <c r="G41" s="360">
        <v>0.26214326205762312</v>
      </c>
      <c r="H41" s="354">
        <v>0.9213892382934441</v>
      </c>
      <c r="I41" s="354">
        <v>10.357362573684432</v>
      </c>
      <c r="J41" s="354">
        <v>1.8792794361476888</v>
      </c>
      <c r="K41" s="354">
        <v>0.59703498385802489</v>
      </c>
      <c r="L41" s="354">
        <v>0.12835706114621417</v>
      </c>
      <c r="M41" s="354">
        <v>0.10538974579423958</v>
      </c>
      <c r="N41" s="360">
        <v>7.7440314975162336E-2</v>
      </c>
      <c r="O41" s="354">
        <v>0.27218961215369636</v>
      </c>
      <c r="P41" s="354">
        <v>3.0596911540750247</v>
      </c>
    </row>
    <row r="42" spans="2:27" ht="25.8" customHeight="1">
      <c r="B42" s="64" t="s">
        <v>400</v>
      </c>
      <c r="C42" s="354">
        <v>5.5020686177912452</v>
      </c>
      <c r="D42" s="354">
        <v>-2.2996890791126967</v>
      </c>
      <c r="E42" s="354">
        <v>-0.63821338133108618</v>
      </c>
      <c r="F42" s="354">
        <v>0.20031428272494506</v>
      </c>
      <c r="G42" s="360">
        <v>0.28906190886884231</v>
      </c>
      <c r="H42" s="354">
        <v>0.92823080851269968</v>
      </c>
      <c r="I42" s="354">
        <v>3.9817731574539432</v>
      </c>
      <c r="J42" s="354">
        <v>1.4266160416124642</v>
      </c>
      <c r="K42" s="354">
        <v>-0.5962799737492559</v>
      </c>
      <c r="L42" s="354">
        <v>-0.16548056940521513</v>
      </c>
      <c r="M42" s="354">
        <v>5.193893223640339E-2</v>
      </c>
      <c r="N42" s="360">
        <v>7.4950056943665841E-2</v>
      </c>
      <c r="O42" s="354">
        <v>0.24067838002985947</v>
      </c>
      <c r="P42" s="354">
        <v>1.0324228676679204</v>
      </c>
    </row>
  </sheetData>
  <mergeCells count="3">
    <mergeCell ref="B2:B3"/>
    <mergeCell ref="C2:H2"/>
    <mergeCell ref="J2:O2"/>
  </mergeCells>
  <printOptions horizontalCentered="1"/>
  <pageMargins left="0.75" right="0.25" top="0.75" bottom="0.5" header="0.25" footer="0.3"/>
  <pageSetup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69D5F3"/>
  </sheetPr>
  <dimension ref="A1:K42"/>
  <sheetViews>
    <sheetView view="pageBreakPreview" topLeftCell="A29" zoomScaleNormal="100" workbookViewId="0">
      <selection activeCell="C40" sqref="C40"/>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9" t="s">
        <v>372</v>
      </c>
      <c r="C1" s="410"/>
      <c r="D1" s="410"/>
      <c r="E1" s="410"/>
      <c r="F1" s="410"/>
      <c r="G1" s="410"/>
      <c r="H1" s="410"/>
      <c r="I1" s="410"/>
    </row>
    <row r="2" spans="1:11" ht="20.25" customHeight="1">
      <c r="B2" s="489" t="s">
        <v>323</v>
      </c>
      <c r="C2" s="513" t="s">
        <v>394</v>
      </c>
      <c r="D2" s="514"/>
      <c r="E2" s="514"/>
      <c r="F2" s="514"/>
      <c r="G2" s="514"/>
      <c r="H2" s="514"/>
      <c r="I2" s="514"/>
    </row>
    <row r="3" spans="1:11" s="12" customFormat="1" ht="106.5" customHeight="1">
      <c r="A3" s="13"/>
      <c r="B3" s="490"/>
      <c r="C3" s="432" t="s">
        <v>330</v>
      </c>
      <c r="D3" s="432" t="s">
        <v>331</v>
      </c>
      <c r="E3" s="432" t="s">
        <v>332</v>
      </c>
      <c r="F3" s="432" t="s">
        <v>333</v>
      </c>
      <c r="G3" s="432" t="s">
        <v>334</v>
      </c>
      <c r="H3" s="432" t="s">
        <v>335</v>
      </c>
      <c r="I3" s="432" t="s">
        <v>63</v>
      </c>
    </row>
    <row r="4" spans="1:11" ht="22.5" customHeight="1">
      <c r="B4" s="64" t="s">
        <v>291</v>
      </c>
      <c r="C4" s="350">
        <v>31.098824374747686</v>
      </c>
      <c r="D4" s="350">
        <v>5.8814522870074741</v>
      </c>
      <c r="E4" s="350">
        <v>27.274781921088849</v>
      </c>
      <c r="F4" s="350">
        <v>1.1202672410051733</v>
      </c>
      <c r="G4" s="350">
        <v>0.64932878923679038</v>
      </c>
      <c r="H4" s="350">
        <v>23.300555766347422</v>
      </c>
      <c r="I4" s="75">
        <v>89.3252103794334</v>
      </c>
      <c r="J4" s="81"/>
      <c r="K4" s="82"/>
    </row>
    <row r="5" spans="1:11" ht="22.5" customHeight="1">
      <c r="B5" s="64" t="s">
        <v>292</v>
      </c>
      <c r="C5" s="350">
        <v>33.119981035868697</v>
      </c>
      <c r="D5" s="350">
        <v>4.8494859127589409</v>
      </c>
      <c r="E5" s="350">
        <v>27.045569092284513</v>
      </c>
      <c r="F5" s="350">
        <v>1.4460413442649451</v>
      </c>
      <c r="G5" s="350">
        <v>0.72415477907579195</v>
      </c>
      <c r="H5" s="350">
        <v>26.71383839522651</v>
      </c>
      <c r="I5" s="75">
        <v>93.899070559479384</v>
      </c>
      <c r="J5" s="81"/>
      <c r="K5" s="82"/>
    </row>
    <row r="6" spans="1:11" ht="22.5" customHeight="1">
      <c r="B6" s="64" t="s">
        <v>293</v>
      </c>
      <c r="C6" s="350">
        <v>50.03684534072876</v>
      </c>
      <c r="D6" s="350">
        <v>2.935734770472306</v>
      </c>
      <c r="E6" s="350">
        <v>25.904915979775414</v>
      </c>
      <c r="F6" s="350">
        <v>1.6082556325727713</v>
      </c>
      <c r="G6" s="350">
        <v>0.74662337488351715</v>
      </c>
      <c r="H6" s="350">
        <v>7.7803249531494112</v>
      </c>
      <c r="I6" s="75">
        <v>89.012700051582186</v>
      </c>
      <c r="J6" s="81"/>
      <c r="K6" s="82"/>
    </row>
    <row r="7" spans="1:11" ht="22.5" customHeight="1">
      <c r="B7" s="64" t="s">
        <v>294</v>
      </c>
      <c r="C7" s="350">
        <v>34.815044654933409</v>
      </c>
      <c r="D7" s="350">
        <v>4.0181286928472177</v>
      </c>
      <c r="E7" s="350">
        <v>24.809256595965334</v>
      </c>
      <c r="F7" s="350">
        <v>1.5575816292635047</v>
      </c>
      <c r="G7" s="350">
        <v>0.73157657403055565</v>
      </c>
      <c r="H7" s="350">
        <v>10.945239500619616</v>
      </c>
      <c r="I7" s="75">
        <v>76.876827647659653</v>
      </c>
      <c r="J7" s="81"/>
      <c r="K7" s="82"/>
    </row>
    <row r="8" spans="1:11" ht="22.5" customHeight="1">
      <c r="B8" s="64" t="s">
        <v>295</v>
      </c>
      <c r="C8" s="350">
        <v>48.465146633791434</v>
      </c>
      <c r="D8" s="350">
        <v>6.126763590993435</v>
      </c>
      <c r="E8" s="350">
        <v>26.446706587480325</v>
      </c>
      <c r="F8" s="350">
        <v>1.7786479786983984</v>
      </c>
      <c r="G8" s="350">
        <v>0.64732670657333113</v>
      </c>
      <c r="H8" s="350">
        <v>20.064395013072865</v>
      </c>
      <c r="I8" s="75">
        <v>103.5289865106098</v>
      </c>
      <c r="J8" s="81"/>
      <c r="K8" s="82"/>
    </row>
    <row r="9" spans="1:11" ht="22.5" customHeight="1">
      <c r="B9" s="64" t="s">
        <v>296</v>
      </c>
      <c r="C9" s="350">
        <v>50.120586690168672</v>
      </c>
      <c r="D9" s="350">
        <v>5.7931490258778808</v>
      </c>
      <c r="E9" s="350">
        <v>27.670692967828195</v>
      </c>
      <c r="F9" s="350">
        <v>2.0884263874833153</v>
      </c>
      <c r="G9" s="350">
        <v>0.73806781316475623</v>
      </c>
      <c r="H9" s="350">
        <v>25.415585934069185</v>
      </c>
      <c r="I9" s="75">
        <v>111.826508818592</v>
      </c>
      <c r="J9" s="81"/>
      <c r="K9" s="82"/>
    </row>
    <row r="10" spans="1:11" ht="22.5" customHeight="1">
      <c r="B10" s="64" t="s">
        <v>297</v>
      </c>
      <c r="C10" s="350">
        <v>47.879910752671172</v>
      </c>
      <c r="D10" s="350">
        <v>3.7516040534776738</v>
      </c>
      <c r="E10" s="350">
        <v>22.497885170789992</v>
      </c>
      <c r="F10" s="350">
        <v>1.9988245237496736</v>
      </c>
      <c r="G10" s="350">
        <v>0.83586041765180952</v>
      </c>
      <c r="H10" s="350">
        <v>18.39358220388603</v>
      </c>
      <c r="I10" s="75">
        <v>95.357667122226346</v>
      </c>
      <c r="J10" s="81"/>
      <c r="K10" s="82"/>
    </row>
    <row r="11" spans="1:11" ht="22.5" customHeight="1">
      <c r="B11" s="64" t="s">
        <v>298</v>
      </c>
      <c r="C11" s="350">
        <v>36.165258364761883</v>
      </c>
      <c r="D11" s="350">
        <v>3.7143155608310936</v>
      </c>
      <c r="E11" s="350">
        <v>26.757203370533642</v>
      </c>
      <c r="F11" s="350">
        <v>2.3859796549869619</v>
      </c>
      <c r="G11" s="350">
        <v>0.83648988455588857</v>
      </c>
      <c r="H11" s="350">
        <v>11.993163152953224</v>
      </c>
      <c r="I11" s="75">
        <v>81.852409988622711</v>
      </c>
      <c r="J11" s="81"/>
      <c r="K11" s="82"/>
    </row>
    <row r="12" spans="1:11" ht="22.5" customHeight="1">
      <c r="B12" s="64" t="s">
        <v>299</v>
      </c>
      <c r="C12" s="350">
        <v>78.973002398118126</v>
      </c>
      <c r="D12" s="350">
        <v>6.3121050160576342</v>
      </c>
      <c r="E12" s="350">
        <v>24.810119625071934</v>
      </c>
      <c r="F12" s="350">
        <v>2.4872950977638322</v>
      </c>
      <c r="G12" s="350">
        <v>0.85638014695052622</v>
      </c>
      <c r="H12" s="350">
        <v>21.20734747184774</v>
      </c>
      <c r="I12" s="75">
        <v>134.64624975580978</v>
      </c>
      <c r="J12" s="81"/>
      <c r="K12" s="82"/>
    </row>
    <row r="13" spans="1:11" ht="22.5" customHeight="1">
      <c r="B13" s="64" t="s">
        <v>300</v>
      </c>
      <c r="C13" s="350">
        <v>71.290495759021169</v>
      </c>
      <c r="D13" s="350">
        <v>7.4130110601755907</v>
      </c>
      <c r="E13" s="350">
        <v>31.089998832149771</v>
      </c>
      <c r="F13" s="350">
        <v>2.5875352622756833</v>
      </c>
      <c r="G13" s="350">
        <v>0.6436102827168656</v>
      </c>
      <c r="H13" s="350">
        <v>25.402855541229545</v>
      </c>
      <c r="I13" s="75">
        <v>138.42750673756862</v>
      </c>
      <c r="J13" s="81"/>
      <c r="K13" s="82"/>
    </row>
    <row r="14" spans="1:11" ht="22.5" customHeight="1">
      <c r="B14" s="64" t="s">
        <v>301</v>
      </c>
      <c r="C14" s="350">
        <v>56.582545275302166</v>
      </c>
      <c r="D14" s="350">
        <v>4.6633370597043626</v>
      </c>
      <c r="E14" s="350">
        <v>18.751408002753738</v>
      </c>
      <c r="F14" s="350">
        <v>1.9571566350276477</v>
      </c>
      <c r="G14" s="350">
        <v>0.72186408787131617</v>
      </c>
      <c r="H14" s="350">
        <v>16.026150395909777</v>
      </c>
      <c r="I14" s="75">
        <v>98.702461456568997</v>
      </c>
      <c r="J14" s="81"/>
      <c r="K14" s="82"/>
    </row>
    <row r="15" spans="1:11" ht="22.5" customHeight="1">
      <c r="B15" s="64" t="s">
        <v>302</v>
      </c>
      <c r="C15" s="350">
        <v>69.628242122576978</v>
      </c>
      <c r="D15" s="350">
        <v>5.9881061842820342</v>
      </c>
      <c r="E15" s="350">
        <v>27.580628520434434</v>
      </c>
      <c r="F15" s="350">
        <v>2.2466480690572137</v>
      </c>
      <c r="G15" s="350">
        <v>0.62597052375378737</v>
      </c>
      <c r="H15" s="350">
        <v>20.493004513889879</v>
      </c>
      <c r="I15" s="75">
        <v>126.56259993399433</v>
      </c>
      <c r="J15" s="81"/>
      <c r="K15" s="82"/>
    </row>
    <row r="16" spans="1:11" ht="22.5" customHeight="1">
      <c r="B16" s="64" t="s">
        <v>303</v>
      </c>
      <c r="C16" s="350">
        <v>65.520972319402446</v>
      </c>
      <c r="D16" s="350">
        <v>8.6799977016599765</v>
      </c>
      <c r="E16" s="350">
        <v>25.782286817675388</v>
      </c>
      <c r="F16" s="350">
        <v>1.991051293679285</v>
      </c>
      <c r="G16" s="350">
        <v>0.46454277535975813</v>
      </c>
      <c r="H16" s="350">
        <v>29.650685246446585</v>
      </c>
      <c r="I16" s="75">
        <v>132.08953615422342</v>
      </c>
      <c r="J16" s="81"/>
      <c r="K16" s="82"/>
    </row>
    <row r="17" spans="2:11" ht="22.5" customHeight="1">
      <c r="B17" s="64" t="s">
        <v>304</v>
      </c>
      <c r="C17" s="350">
        <v>59.68809578359906</v>
      </c>
      <c r="D17" s="350">
        <v>6.8803875161950661</v>
      </c>
      <c r="E17" s="350">
        <v>26.565940962721566</v>
      </c>
      <c r="F17" s="350">
        <v>2.0602929805252179</v>
      </c>
      <c r="G17" s="350">
        <v>0.52134092088127071</v>
      </c>
      <c r="H17" s="350">
        <v>23.430704727494508</v>
      </c>
      <c r="I17" s="75">
        <v>119.1467628914167</v>
      </c>
      <c r="J17" s="81"/>
      <c r="K17" s="82"/>
    </row>
    <row r="18" spans="2:11" ht="22.5" customHeight="1">
      <c r="B18" s="64" t="s">
        <v>305</v>
      </c>
      <c r="C18" s="350">
        <v>49.296373844419676</v>
      </c>
      <c r="D18" s="350">
        <v>4.3463114696638634</v>
      </c>
      <c r="E18" s="350">
        <v>20.436865658794755</v>
      </c>
      <c r="F18" s="350">
        <v>1.9347489027003466</v>
      </c>
      <c r="G18" s="350">
        <v>0.47310507009852337</v>
      </c>
      <c r="H18" s="350">
        <v>14.868122368774655</v>
      </c>
      <c r="I18" s="75">
        <v>91.35552731445182</v>
      </c>
      <c r="J18" s="81"/>
      <c r="K18" s="82"/>
    </row>
    <row r="19" spans="2:11" ht="22.5" customHeight="1">
      <c r="B19" s="64" t="s">
        <v>306</v>
      </c>
      <c r="C19" s="350">
        <v>42.563731082459192</v>
      </c>
      <c r="D19" s="350">
        <v>5.2864512606429699</v>
      </c>
      <c r="E19" s="350">
        <v>24.227462302001449</v>
      </c>
      <c r="F19" s="350">
        <v>2.6065710027381317</v>
      </c>
      <c r="G19" s="350">
        <v>0.54369437414765343</v>
      </c>
      <c r="H19" s="350">
        <v>18.099495744402617</v>
      </c>
      <c r="I19" s="75">
        <v>93.327405766392019</v>
      </c>
      <c r="J19" s="81"/>
      <c r="K19" s="82"/>
    </row>
    <row r="20" spans="2:11" ht="22.5" customHeight="1">
      <c r="B20" s="64" t="s">
        <v>307</v>
      </c>
      <c r="C20" s="350">
        <v>52.567338387642785</v>
      </c>
      <c r="D20" s="350">
        <v>8.3718538195136549</v>
      </c>
      <c r="E20" s="350">
        <v>21.766629795826734</v>
      </c>
      <c r="F20" s="350">
        <v>2.3497085566932951</v>
      </c>
      <c r="G20" s="350">
        <v>0.44120510783811234</v>
      </c>
      <c r="H20" s="350">
        <v>28.942430064338339</v>
      </c>
      <c r="I20" s="75">
        <v>114.43916573185292</v>
      </c>
      <c r="J20" s="81"/>
      <c r="K20" s="82"/>
    </row>
    <row r="21" spans="2:11" ht="22.5" customHeight="1">
      <c r="B21" s="64" t="s">
        <v>308</v>
      </c>
      <c r="C21" s="350">
        <v>48.832313720014056</v>
      </c>
      <c r="D21" s="350">
        <v>7.1930823561053527</v>
      </c>
      <c r="E21" s="350">
        <v>22.372977760184746</v>
      </c>
      <c r="F21" s="350">
        <v>2.5436608018849785</v>
      </c>
      <c r="G21" s="350">
        <v>0.53834510446327144</v>
      </c>
      <c r="H21" s="350">
        <v>24.666399794446203</v>
      </c>
      <c r="I21" s="75">
        <v>106.14677953709862</v>
      </c>
      <c r="J21" s="81"/>
      <c r="K21" s="82"/>
    </row>
    <row r="22" spans="2:11" ht="22.5" customHeight="1">
      <c r="B22" s="64" t="s">
        <v>309</v>
      </c>
      <c r="C22" s="350">
        <v>53.086097194490186</v>
      </c>
      <c r="D22" s="350">
        <v>7.0313104881057527</v>
      </c>
      <c r="E22" s="350">
        <v>26.454510581018955</v>
      </c>
      <c r="F22" s="350">
        <v>2.7518024081987242</v>
      </c>
      <c r="G22" s="350">
        <v>0.58347361504707496</v>
      </c>
      <c r="H22" s="350">
        <v>23.621942957470615</v>
      </c>
      <c r="I22" s="75">
        <v>113.52913724433131</v>
      </c>
      <c r="J22" s="81"/>
      <c r="K22" s="82"/>
    </row>
    <row r="23" spans="2:11" ht="22.5" customHeight="1">
      <c r="B23" s="64" t="s">
        <v>310</v>
      </c>
      <c r="C23" s="350">
        <v>57.950693103624914</v>
      </c>
      <c r="D23" s="350">
        <v>7.9718099515532952</v>
      </c>
      <c r="E23" s="350">
        <v>27.321702702793949</v>
      </c>
      <c r="F23" s="350">
        <v>2.930232747409069</v>
      </c>
      <c r="G23" s="350">
        <v>0.55322842915805037</v>
      </c>
      <c r="H23" s="350">
        <v>25.865745939046906</v>
      </c>
      <c r="I23" s="75">
        <v>122.59341287358619</v>
      </c>
      <c r="J23" s="81"/>
      <c r="K23" s="82"/>
    </row>
    <row r="24" spans="2:11" ht="22.5" customHeight="1">
      <c r="B24" s="64" t="s">
        <v>311</v>
      </c>
      <c r="C24" s="350">
        <v>76.668930451544725</v>
      </c>
      <c r="D24" s="350">
        <v>10.232314714435283</v>
      </c>
      <c r="E24" s="350">
        <v>28.043094177676341</v>
      </c>
      <c r="F24" s="350">
        <v>2.9561678010970192</v>
      </c>
      <c r="G24" s="350">
        <v>0.40276325614799169</v>
      </c>
      <c r="H24" s="350">
        <v>39.028176999531226</v>
      </c>
      <c r="I24" s="75">
        <v>157.33144740043258</v>
      </c>
      <c r="J24" s="81"/>
      <c r="K24" s="82"/>
    </row>
    <row r="25" spans="2:11" ht="22.5" customHeight="1">
      <c r="B25" s="64" t="s">
        <v>312</v>
      </c>
      <c r="C25" s="350">
        <v>58.553056086156936</v>
      </c>
      <c r="D25" s="350">
        <v>9.8048182948020735</v>
      </c>
      <c r="E25" s="350">
        <v>28.05132753873043</v>
      </c>
      <c r="F25" s="350">
        <v>2.8595984312948963</v>
      </c>
      <c r="G25" s="350">
        <v>0.29326312037203267</v>
      </c>
      <c r="H25" s="350">
        <v>32.732158713971359</v>
      </c>
      <c r="I25" s="75">
        <v>132.29422218532773</v>
      </c>
      <c r="J25" s="81"/>
      <c r="K25" s="82"/>
    </row>
    <row r="26" spans="2:11" ht="22.5" customHeight="1">
      <c r="B26" s="64" t="s">
        <v>313</v>
      </c>
      <c r="C26" s="350">
        <v>60.412728279202646</v>
      </c>
      <c r="D26" s="350">
        <v>8.7485556782975955</v>
      </c>
      <c r="E26" s="350">
        <v>27.67025556028565</v>
      </c>
      <c r="F26" s="350">
        <v>2.8543131079414348</v>
      </c>
      <c r="G26" s="350">
        <v>0.47759449612899335</v>
      </c>
      <c r="H26" s="350">
        <v>25.69540634432591</v>
      </c>
      <c r="I26" s="75">
        <v>125.85885346618224</v>
      </c>
      <c r="J26" s="81"/>
      <c r="K26" s="82"/>
    </row>
    <row r="27" spans="2:11" ht="22.5" customHeight="1">
      <c r="B27" s="64" t="s">
        <v>314</v>
      </c>
      <c r="C27" s="350">
        <v>96.110851995068828</v>
      </c>
      <c r="D27" s="350">
        <v>10.484158844888862</v>
      </c>
      <c r="E27" s="350">
        <v>30.823535175045077</v>
      </c>
      <c r="F27" s="350">
        <v>3.3794413981414873</v>
      </c>
      <c r="G27" s="350">
        <v>0.48070515398960589</v>
      </c>
      <c r="H27" s="350">
        <v>32.494599900522189</v>
      </c>
      <c r="I27" s="75">
        <v>173.77329246765606</v>
      </c>
      <c r="J27" s="81"/>
      <c r="K27" s="82"/>
    </row>
    <row r="28" spans="2:11" ht="22.5" customHeight="1">
      <c r="B28" s="64" t="s">
        <v>315</v>
      </c>
      <c r="C28" s="350">
        <v>102.62707852421238</v>
      </c>
      <c r="D28" s="350">
        <v>11.223718842548983</v>
      </c>
      <c r="E28" s="350">
        <v>30.103408607692753</v>
      </c>
      <c r="F28" s="350">
        <v>2.0386512928143046</v>
      </c>
      <c r="G28" s="350">
        <v>0.35726703506580176</v>
      </c>
      <c r="H28" s="350">
        <v>34.101376908553156</v>
      </c>
      <c r="I28" s="75">
        <v>180.45150121088739</v>
      </c>
      <c r="J28" s="81"/>
      <c r="K28" s="82"/>
    </row>
    <row r="29" spans="2:11" ht="22.5" customHeight="1">
      <c r="B29" s="64" t="s">
        <v>316</v>
      </c>
      <c r="C29" s="350">
        <v>92.263312081023997</v>
      </c>
      <c r="D29" s="350">
        <v>10.970942499779243</v>
      </c>
      <c r="E29" s="350">
        <v>29.638220539819368</v>
      </c>
      <c r="F29" s="350">
        <v>2.3492732063094715</v>
      </c>
      <c r="G29" s="350">
        <v>0.28448114918474021</v>
      </c>
      <c r="H29" s="350">
        <v>33.9813769577054</v>
      </c>
      <c r="I29" s="75">
        <v>169.48760643382221</v>
      </c>
      <c r="J29" s="81"/>
      <c r="K29" s="82"/>
    </row>
    <row r="30" spans="2:11" ht="22.5" customHeight="1">
      <c r="B30" s="64" t="s">
        <v>317</v>
      </c>
      <c r="C30" s="350">
        <v>81.142108099722137</v>
      </c>
      <c r="D30" s="350">
        <v>6.3286205885881017</v>
      </c>
      <c r="E30" s="350">
        <v>22.976754003824759</v>
      </c>
      <c r="F30" s="350">
        <v>3.8276931100637404</v>
      </c>
      <c r="G30" s="350">
        <v>0.38828001740757101</v>
      </c>
      <c r="H30" s="350">
        <v>25.019786034581944</v>
      </c>
      <c r="I30" s="75">
        <v>139.68324185418825</v>
      </c>
      <c r="J30" s="81"/>
      <c r="K30" s="82"/>
    </row>
    <row r="31" spans="2:11" ht="22.5" customHeight="1">
      <c r="B31" s="64" t="s">
        <v>318</v>
      </c>
      <c r="C31" s="350">
        <v>95.397138584676739</v>
      </c>
      <c r="D31" s="350">
        <v>6.283257816037735</v>
      </c>
      <c r="E31" s="350">
        <v>25.428172685714557</v>
      </c>
      <c r="F31" s="350">
        <v>5.4497477659767402</v>
      </c>
      <c r="G31" s="350">
        <v>0.5887148048095926</v>
      </c>
      <c r="H31" s="350">
        <v>20.098299754638806</v>
      </c>
      <c r="I31" s="75">
        <v>153.24533141185418</v>
      </c>
      <c r="J31" s="81"/>
      <c r="K31" s="82"/>
    </row>
    <row r="32" spans="2:11" ht="22.5" customHeight="1">
      <c r="B32" s="64" t="s">
        <v>319</v>
      </c>
      <c r="C32" s="350">
        <v>106.22463801779098</v>
      </c>
      <c r="D32" s="350">
        <v>14.871944878763442</v>
      </c>
      <c r="E32" s="350">
        <v>30.560015210865838</v>
      </c>
      <c r="F32" s="350">
        <v>4.6822848937301931</v>
      </c>
      <c r="G32" s="350">
        <v>0.37046037093532513</v>
      </c>
      <c r="H32" s="350">
        <v>48.311505612738209</v>
      </c>
      <c r="I32" s="75">
        <v>205.02084898482397</v>
      </c>
      <c r="J32" s="81"/>
      <c r="K32" s="82"/>
    </row>
    <row r="33" spans="2:11" ht="22.5" customHeight="1">
      <c r="B33" s="64" t="s">
        <v>320</v>
      </c>
      <c r="C33" s="350">
        <v>104.12438824388371</v>
      </c>
      <c r="D33" s="350">
        <v>11.874796681150013</v>
      </c>
      <c r="E33" s="350">
        <v>38.054560019956185</v>
      </c>
      <c r="F33" s="350">
        <v>4.8418897080662173</v>
      </c>
      <c r="G33" s="350">
        <v>0.23498309913874615</v>
      </c>
      <c r="H33" s="350">
        <v>38.675045625472777</v>
      </c>
      <c r="I33" s="75">
        <v>197.80566337766766</v>
      </c>
      <c r="J33" s="81"/>
      <c r="K33" s="82"/>
    </row>
    <row r="34" spans="2:11" ht="22.5" customHeight="1">
      <c r="B34" s="64" t="s">
        <v>321</v>
      </c>
      <c r="C34" s="350">
        <v>101.50247004068582</v>
      </c>
      <c r="D34" s="350">
        <v>10.158793491667097</v>
      </c>
      <c r="E34" s="350">
        <v>31.241589969965325</v>
      </c>
      <c r="F34" s="350">
        <v>4.9054161508435126</v>
      </c>
      <c r="G34" s="350">
        <v>0.38186500289189351</v>
      </c>
      <c r="H34" s="350">
        <v>33.01779376468528</v>
      </c>
      <c r="I34" s="75">
        <v>181.20792842073891</v>
      </c>
      <c r="J34" s="81"/>
      <c r="K34" s="82"/>
    </row>
    <row r="35" spans="2:11" ht="22.5" customHeight="1">
      <c r="B35" s="64" t="s">
        <v>322</v>
      </c>
      <c r="C35" s="350">
        <v>101.34159828678092</v>
      </c>
      <c r="D35" s="350">
        <v>11.968698433629466</v>
      </c>
      <c r="E35" s="350">
        <v>33.449309772773866</v>
      </c>
      <c r="F35" s="350">
        <v>5.5557375504856541</v>
      </c>
      <c r="G35" s="350">
        <v>0.19811577414205012</v>
      </c>
      <c r="H35" s="350">
        <v>38.568344693038703</v>
      </c>
      <c r="I35" s="75">
        <v>191.08180451085067</v>
      </c>
      <c r="J35" s="81"/>
      <c r="K35" s="82"/>
    </row>
    <row r="36" spans="2:11" ht="22.5" customHeight="1">
      <c r="B36" s="64" t="s">
        <v>401</v>
      </c>
      <c r="C36" s="350">
        <v>101.43672203150294</v>
      </c>
      <c r="D36" s="350">
        <v>14.263034126685033</v>
      </c>
      <c r="E36" s="350">
        <v>40.773224922115887</v>
      </c>
      <c r="F36" s="350">
        <v>3.1387030996848275</v>
      </c>
      <c r="G36" s="350">
        <v>0.22526237797465035</v>
      </c>
      <c r="H36" s="350">
        <v>45.479948812885979</v>
      </c>
      <c r="I36" s="75">
        <v>205.31689537084929</v>
      </c>
      <c r="J36" s="81"/>
      <c r="K36" s="82"/>
    </row>
    <row r="37" spans="2:11" ht="22.5" customHeight="1">
      <c r="B37" s="64" t="s">
        <v>402</v>
      </c>
      <c r="C37" s="350">
        <v>108.82556626437521</v>
      </c>
      <c r="D37" s="350">
        <v>14.270729646433876</v>
      </c>
      <c r="E37" s="350">
        <v>47.00384819749717</v>
      </c>
      <c r="F37" s="350">
        <v>5.5781737345272608</v>
      </c>
      <c r="G37" s="350">
        <v>0.71547071605767998</v>
      </c>
      <c r="H37" s="350">
        <v>44.99270241363903</v>
      </c>
      <c r="I37" s="75">
        <v>221.38649097253023</v>
      </c>
      <c r="J37" s="81"/>
      <c r="K37" s="82"/>
    </row>
    <row r="38" spans="2:11" ht="22.5" customHeight="1">
      <c r="B38" s="64" t="s">
        <v>403</v>
      </c>
      <c r="C38" s="350">
        <v>103.90841383695505</v>
      </c>
      <c r="D38" s="350">
        <v>12.423609219170203</v>
      </c>
      <c r="E38" s="350">
        <v>37.644471965182589</v>
      </c>
      <c r="F38" s="350">
        <v>7.935105822336328</v>
      </c>
      <c r="G38" s="350">
        <v>1.0495805619682492</v>
      </c>
      <c r="H38" s="350">
        <v>38.897975579287348</v>
      </c>
      <c r="I38" s="75">
        <v>201.85915698489976</v>
      </c>
      <c r="J38" s="81"/>
      <c r="K38" s="82"/>
    </row>
    <row r="39" spans="2:11" ht="22.5" customHeight="1">
      <c r="B39" s="64" t="s">
        <v>404</v>
      </c>
      <c r="C39" s="350">
        <v>102.51863356838798</v>
      </c>
      <c r="D39" s="350">
        <v>10.911015120930793</v>
      </c>
      <c r="E39" s="350">
        <v>40.264372456041222</v>
      </c>
      <c r="F39" s="350">
        <v>7.8491760899598626</v>
      </c>
      <c r="G39" s="350">
        <v>1.1301410350623402</v>
      </c>
      <c r="H39" s="350">
        <v>39.622925567372903</v>
      </c>
      <c r="I39" s="75">
        <v>202.29626383775511</v>
      </c>
      <c r="J39" s="81"/>
      <c r="K39" s="82"/>
    </row>
    <row r="40" spans="2:11" ht="19.2" customHeight="1">
      <c r="B40" s="64" t="s">
        <v>383</v>
      </c>
      <c r="C40" s="350">
        <v>96.80786458410681</v>
      </c>
      <c r="D40" s="350">
        <v>12.668577629114779</v>
      </c>
      <c r="E40" s="350">
        <v>38.337351326079144</v>
      </c>
      <c r="F40" s="350">
        <v>4.1971613221500768</v>
      </c>
      <c r="G40" s="350">
        <v>0.5677061763830219</v>
      </c>
      <c r="H40" s="350">
        <v>39.509812021283906</v>
      </c>
      <c r="I40" s="75">
        <v>192.08847305911769</v>
      </c>
    </row>
    <row r="41" spans="2:11" ht="25.8" customHeight="1">
      <c r="B41" s="64" t="s">
        <v>384</v>
      </c>
      <c r="C41" s="350">
        <v>151.84907333795678</v>
      </c>
      <c r="D41" s="350">
        <v>11.697923723582349</v>
      </c>
      <c r="E41" s="350">
        <v>46.042904168482153</v>
      </c>
      <c r="F41" s="350">
        <v>6.2127084729771065</v>
      </c>
      <c r="G41" s="350">
        <v>0.79501210251440624</v>
      </c>
      <c r="H41" s="350">
        <v>36.534078709649499</v>
      </c>
      <c r="I41" s="75">
        <v>253.13170051516229</v>
      </c>
    </row>
    <row r="42" spans="2:11" ht="20.399999999999999" customHeight="1">
      <c r="B42" s="64" t="s">
        <v>400</v>
      </c>
      <c r="C42" s="350">
        <v>199.23369094691685</v>
      </c>
      <c r="D42" s="350">
        <v>9.0750868112461784</v>
      </c>
      <c r="E42" s="350">
        <v>43.020227214654511</v>
      </c>
      <c r="F42" s="350">
        <v>7.7261847139510023</v>
      </c>
      <c r="G42" s="350">
        <v>1.225912529231979</v>
      </c>
      <c r="H42" s="350">
        <v>28.422575558809822</v>
      </c>
      <c r="I42" s="75">
        <v>288.70367777481033</v>
      </c>
    </row>
  </sheetData>
  <mergeCells count="2">
    <mergeCell ref="C2:I2"/>
    <mergeCell ref="B2:B3"/>
  </mergeCells>
  <printOptions horizontalCentered="1"/>
  <pageMargins left="0.25" right="0.25" top="0.75" bottom="0.5" header="0.25" footer="0.25"/>
  <pageSetup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21875" defaultRowHeight="13.8"/>
  <cols>
    <col min="1" max="1" width="1.44140625" style="13" customWidth="1"/>
    <col min="2" max="2" width="5.21875" style="13" customWidth="1"/>
    <col min="3" max="3" width="7" style="13" customWidth="1"/>
    <col min="4" max="4" width="16.21875" style="13" customWidth="1"/>
    <col min="5" max="5" width="15.44140625" style="13" customWidth="1"/>
    <col min="6" max="6" width="16" style="13" customWidth="1"/>
    <col min="7" max="7" width="15.21875" style="13" customWidth="1"/>
    <col min="8" max="8" width="16.44140625" style="13" customWidth="1"/>
    <col min="9" max="9" width="15.21875" style="13" customWidth="1"/>
    <col min="10" max="10" width="1.21875" style="13" customWidth="1"/>
    <col min="11" max="225" width="9.21875" style="13"/>
    <col min="226" max="226" width="6" style="13" customWidth="1"/>
    <col min="227" max="227" width="3.44140625" style="13" customWidth="1"/>
    <col min="228" max="228" width="8.21875" style="13" customWidth="1"/>
    <col min="229" max="231" width="6.44140625" style="13" customWidth="1"/>
    <col min="232" max="232" width="6.21875" style="13" customWidth="1"/>
    <col min="233" max="233" width="8" style="13" customWidth="1"/>
    <col min="234" max="234" width="6.44140625" style="13" customWidth="1"/>
    <col min="235" max="235" width="6.77734375" style="13" customWidth="1"/>
    <col min="236" max="236" width="8" style="13" customWidth="1"/>
    <col min="237" max="237" width="8.44140625" style="13" customWidth="1"/>
    <col min="238" max="238" width="6.44140625" style="13" customWidth="1"/>
    <col min="239" max="239" width="7.77734375" style="13" customWidth="1"/>
    <col min="240" max="240" width="6.77734375" style="13" customWidth="1"/>
    <col min="241" max="241" width="7.21875" style="13" customWidth="1"/>
    <col min="242" max="242" width="7.44140625" style="13" customWidth="1"/>
    <col min="243" max="243" width="8" style="13" customWidth="1"/>
    <col min="244" max="244" width="7.77734375" style="13" customWidth="1"/>
    <col min="245" max="245" width="7.21875" style="13" customWidth="1"/>
    <col min="246" max="246" width="7" style="13" customWidth="1"/>
    <col min="247" max="247" width="8.77734375" style="13" customWidth="1"/>
    <col min="248" max="248" width="8.44140625" style="13" customWidth="1"/>
    <col min="249" max="249" width="9" style="13" customWidth="1"/>
    <col min="250" max="16384" width="9.21875" style="13"/>
  </cols>
  <sheetData>
    <row r="1" spans="2:9" ht="21.75" customHeight="1">
      <c r="B1" s="70" t="s">
        <v>276</v>
      </c>
      <c r="C1" s="343"/>
      <c r="D1" s="54"/>
      <c r="E1" s="54"/>
      <c r="F1" s="54"/>
      <c r="G1" s="54"/>
      <c r="H1" s="54"/>
      <c r="I1" s="54"/>
    </row>
    <row r="2" spans="2:9" ht="18.75" customHeight="1">
      <c r="B2" s="509" t="s">
        <v>27</v>
      </c>
      <c r="C2" s="511" t="s">
        <v>28</v>
      </c>
      <c r="D2" s="496" t="s">
        <v>277</v>
      </c>
      <c r="E2" s="497"/>
      <c r="F2" s="497"/>
      <c r="G2" s="497"/>
      <c r="H2" s="497"/>
      <c r="I2" s="497"/>
    </row>
    <row r="3" spans="2:9" s="12" customFormat="1" ht="90" customHeight="1">
      <c r="B3" s="510"/>
      <c r="C3" s="512"/>
      <c r="D3" s="417" t="s">
        <v>33</v>
      </c>
      <c r="E3" s="376" t="s">
        <v>34</v>
      </c>
      <c r="F3" s="375" t="s">
        <v>177</v>
      </c>
      <c r="G3" s="375" t="s">
        <v>36</v>
      </c>
      <c r="H3" s="375" t="s">
        <v>37</v>
      </c>
      <c r="I3" s="375" t="s">
        <v>278</v>
      </c>
    </row>
    <row r="4" spans="2:9" ht="22.5" customHeight="1">
      <c r="B4" s="342" t="s">
        <v>260</v>
      </c>
      <c r="C4" s="348"/>
      <c r="D4" s="350" t="e">
        <f>'A3 current gdp_industry'!#REF!/'A9a constant gdp  industry'!#REF!*100</f>
        <v>#REF!</v>
      </c>
      <c r="E4" s="349" t="e">
        <f>'A3 current gdp_industry'!#REF!/'A9a constant gdp  industry'!#REF!*100</f>
        <v>#REF!</v>
      </c>
      <c r="F4" s="349" t="e">
        <f>'A3 current gdp_industry'!#REF!/'A9a constant gdp  industry'!#REF!*100</f>
        <v>#REF!</v>
      </c>
      <c r="G4" s="349" t="e">
        <f>'A3 current gdp_industry'!#REF!/'A9a constant gdp  industry'!#REF!*100</f>
        <v>#REF!</v>
      </c>
      <c r="H4" s="349" t="e">
        <f>'A3 current gdp_industry'!#REF!/'A9a constant gdp  industry'!#REF!*100</f>
        <v>#REF!</v>
      </c>
      <c r="I4" s="75" t="e">
        <f>'A3 current gdp_industry'!#REF!/'A9a constant gdp  industry'!#REF!*100</f>
        <v>#REF!</v>
      </c>
    </row>
    <row r="5" spans="2:9" ht="22.5" customHeight="1">
      <c r="B5" s="342" t="s">
        <v>261</v>
      </c>
      <c r="C5" s="348"/>
      <c r="D5" s="350">
        <f>'A3 current gdp_industry'!C33/'A9a constant gdp  industry'!C33*100</f>
        <v>192.22475729647107</v>
      </c>
      <c r="E5" s="349">
        <f>'A3 current gdp_industry'!E33/'A9a constant gdp  industry'!E33*100</f>
        <v>114.33744568180046</v>
      </c>
      <c r="F5" s="349">
        <f>'A3 current gdp_industry'!F33/'A9a constant gdp  industry'!F33*100</f>
        <v>61.54010616494967</v>
      </c>
      <c r="G5" s="349">
        <f>'A3 current gdp_industry'!G33/'A9a constant gdp  industry'!G33*100</f>
        <v>200.44557374331927</v>
      </c>
      <c r="H5" s="349">
        <f>'A3 current gdp_industry'!H33/'A9a constant gdp  industry'!H33*100</f>
        <v>111.31526629885744</v>
      </c>
      <c r="I5" s="75">
        <f>'A3 current gdp_industry'!I33/'A9a constant gdp  industry'!I33*100</f>
        <v>152.82826664180834</v>
      </c>
    </row>
    <row r="6" spans="2:9" ht="22.5" customHeight="1">
      <c r="B6" s="342" t="s">
        <v>262</v>
      </c>
      <c r="C6" s="348"/>
      <c r="D6" s="350">
        <f>'A3 current gdp_industry'!C34/'A9a constant gdp  industry'!C34*100</f>
        <v>181.376141889569</v>
      </c>
      <c r="E6" s="349">
        <f>'A3 current gdp_industry'!E34/'A9a constant gdp  industry'!E34*100</f>
        <v>114.74917140398703</v>
      </c>
      <c r="F6" s="349">
        <f>'A3 current gdp_industry'!F34/'A9a constant gdp  industry'!F34*100</f>
        <v>65.450490642852017</v>
      </c>
      <c r="G6" s="349">
        <f>'A3 current gdp_industry'!G34/'A9a constant gdp  industry'!G34*100</f>
        <v>102.74605560393849</v>
      </c>
      <c r="H6" s="349">
        <f>'A3 current gdp_industry'!H34/'A9a constant gdp  industry'!H34*100</f>
        <v>123.38328652571022</v>
      </c>
      <c r="I6" s="75">
        <f>'A3 current gdp_industry'!I34/'A9a constant gdp  industry'!I34*100</f>
        <v>152.18118149264589</v>
      </c>
    </row>
    <row r="7" spans="2:9" ht="22.5" customHeight="1">
      <c r="B7" s="342" t="s">
        <v>263</v>
      </c>
      <c r="C7" s="348"/>
      <c r="D7" s="350">
        <f>'A3 current gdp_industry'!C35/'A9a constant gdp  industry'!C35*100</f>
        <v>198.15805008411175</v>
      </c>
      <c r="E7" s="349">
        <f>'A3 current gdp_industry'!E35/'A9a constant gdp  industry'!E35*100</f>
        <v>125.09790879059268</v>
      </c>
      <c r="F7" s="349">
        <f>'A3 current gdp_industry'!F35/'A9a constant gdp  industry'!F35*100</f>
        <v>68.819171179335186</v>
      </c>
      <c r="G7" s="349">
        <f>'A3 current gdp_industry'!G35/'A9a constant gdp  industry'!G35*100</f>
        <v>240.21218502686099</v>
      </c>
      <c r="H7" s="349">
        <f>'A3 current gdp_industry'!H35/'A9a constant gdp  industry'!H35*100</f>
        <v>125.74671542509037</v>
      </c>
      <c r="I7" s="75">
        <f>'A3 current gdp_industry'!I35/'A9a constant gdp  industry'!I35*100</f>
        <v>161.808837418661</v>
      </c>
    </row>
    <row r="8" spans="2:9" ht="22.5" customHeight="1">
      <c r="B8" s="342" t="s">
        <v>264</v>
      </c>
      <c r="C8" s="348"/>
      <c r="D8" s="350">
        <f>'A3 current gdp_industry'!C36/'A9a constant gdp  industry'!C36*100</f>
        <v>214.49967800421626</v>
      </c>
      <c r="E8" s="349">
        <f>'A3 current gdp_industry'!E36/'A9a constant gdp  industry'!E36*100</f>
        <v>99.341871938356093</v>
      </c>
      <c r="F8" s="349">
        <f>'A3 current gdp_industry'!F36/'A9a constant gdp  industry'!F36*100</f>
        <v>65.089812132078677</v>
      </c>
      <c r="G8" s="349">
        <f>'A3 current gdp_industry'!G36/'A9a constant gdp  industry'!G36*100</f>
        <v>188.15873298147571</v>
      </c>
      <c r="H8" s="349">
        <f>'A3 current gdp_industry'!H36/'A9a constant gdp  industry'!H36*100</f>
        <v>117.26947909394627</v>
      </c>
      <c r="I8" s="75">
        <f>'A3 current gdp_industry'!I36/'A9a constant gdp  industry'!I36*100</f>
        <v>160.23386716751966</v>
      </c>
    </row>
    <row r="9" spans="2:9" ht="22.5" customHeight="1">
      <c r="B9" s="342" t="s">
        <v>265</v>
      </c>
      <c r="C9" s="348"/>
      <c r="D9" s="350">
        <f>'A3 current gdp_industry'!C37/'A9a constant gdp  industry'!C37*100</f>
        <v>205.91521194880906</v>
      </c>
      <c r="E9" s="349">
        <f>'A3 current gdp_industry'!E37/'A9a constant gdp  industry'!E37*100</f>
        <v>113.52460812169525</v>
      </c>
      <c r="F9" s="349">
        <f>'A3 current gdp_industry'!F37/'A9a constant gdp  industry'!F37*100</f>
        <v>71.624297417011732</v>
      </c>
      <c r="G9" s="349">
        <f>'A3 current gdp_industry'!G37/'A9a constant gdp  industry'!G37*100</f>
        <v>44.971269387823398</v>
      </c>
      <c r="H9" s="349">
        <f>'A3 current gdp_industry'!H37/'A9a constant gdp  industry'!H37*100</f>
        <v>114.09815625655236</v>
      </c>
      <c r="I9" s="75">
        <f>'A3 current gdp_industry'!I37/'A9a constant gdp  industry'!I37*100</f>
        <v>157.0751483640455</v>
      </c>
    </row>
    <row r="10" spans="2:9" ht="22.5" customHeight="1">
      <c r="B10" s="342" t="s">
        <v>266</v>
      </c>
      <c r="C10" s="348"/>
      <c r="D10" s="350">
        <f>'A3 current gdp_industry'!C38/'A9a constant gdp  industry'!C38*100</f>
        <v>212.84966492519115</v>
      </c>
      <c r="E10" s="349">
        <f>'A3 current gdp_industry'!E38/'A9a constant gdp  industry'!E38*100</f>
        <v>124.04884644818573</v>
      </c>
      <c r="F10" s="349">
        <f>'A3 current gdp_industry'!F38/'A9a constant gdp  industry'!F38*100</f>
        <v>75.959023828731603</v>
      </c>
      <c r="G10" s="349">
        <f>'A3 current gdp_industry'!G38/'A9a constant gdp  industry'!G38*100</f>
        <v>19.384799045328901</v>
      </c>
      <c r="H10" s="349">
        <f>'A3 current gdp_industry'!H38/'A9a constant gdp  industry'!H38*100</f>
        <v>117.24238383906037</v>
      </c>
      <c r="I10" s="75">
        <f>'A3 current gdp_industry'!I38/'A9a constant gdp  industry'!I38*100</f>
        <v>164.84942449833974</v>
      </c>
    </row>
    <row r="11" spans="2:9" ht="22.5" customHeight="1">
      <c r="B11" s="342" t="s">
        <v>267</v>
      </c>
      <c r="C11" s="348"/>
      <c r="D11" s="350">
        <f>'A3 current gdp_industry'!C39/'A9a constant gdp  industry'!C39*100</f>
        <v>210.1097919559837</v>
      </c>
      <c r="E11" s="349">
        <f>'A3 current gdp_industry'!E39/'A9a constant gdp  industry'!E39*100</f>
        <v>121.52341865003527</v>
      </c>
      <c r="F11" s="349">
        <f>'A3 current gdp_industry'!F39/'A9a constant gdp  industry'!F39*100</f>
        <v>73.994410659029057</v>
      </c>
      <c r="G11" s="349">
        <f>'A3 current gdp_industry'!G39/'A9a constant gdp  industry'!G39*100</f>
        <v>36.765766834611753</v>
      </c>
      <c r="H11" s="349">
        <f>'A3 current gdp_industry'!H39/'A9a constant gdp  industry'!H39*100</f>
        <v>102.77683128221402</v>
      </c>
      <c r="I11" s="75">
        <f>'A3 current gdp_industry'!I39/'A9a constant gdp  industry'!I39*100</f>
        <v>159.28943945878237</v>
      </c>
    </row>
    <row r="12" spans="2:9" ht="20.25" customHeight="1">
      <c r="B12" s="342" t="s">
        <v>268</v>
      </c>
      <c r="C12" s="348"/>
      <c r="D12" s="93" t="e">
        <f>'A3 current gdp_industry'!#REF!/'A9a constant gdp  industry'!#REF!*100</f>
        <v>#REF!</v>
      </c>
      <c r="E12" s="94" t="e">
        <f>'A3 current gdp_industry'!#REF!/'A9a constant gdp  industry'!#REF!*100</f>
        <v>#REF!</v>
      </c>
      <c r="F12" s="349" t="e">
        <f>'A3 current gdp_industry'!#REF!/'A9a constant gdp  industry'!#REF!*100</f>
        <v>#REF!</v>
      </c>
      <c r="G12" s="349" t="e">
        <f>'A3 current gdp_industry'!#REF!/'A9a constant gdp  industry'!#REF!*100</f>
        <v>#REF!</v>
      </c>
      <c r="H12" s="349" t="e">
        <f>'A3 current gdp_industry'!#REF!/'A9a constant gdp  industry'!#REF!*100</f>
        <v>#REF!</v>
      </c>
      <c r="I12" s="75" t="e">
        <f>'A3 current gdp_industry'!#REF!/'A9a constant gdp  industry'!#REF!*100</f>
        <v>#REF!</v>
      </c>
    </row>
    <row r="13" spans="2:9" ht="20.25" customHeight="1">
      <c r="B13" s="342" t="s">
        <v>269</v>
      </c>
      <c r="C13" s="348"/>
      <c r="D13" s="93" t="e">
        <f>'A3 current gdp_industry'!#REF!/'A9a constant gdp  industry'!#REF!*100</f>
        <v>#REF!</v>
      </c>
      <c r="E13" s="94" t="e">
        <f>'A3 current gdp_industry'!#REF!/'A9a constant gdp  industry'!#REF!*100</f>
        <v>#REF!</v>
      </c>
      <c r="F13" s="94" t="e">
        <f>'A3 current gdp_industry'!#REF!/'A9a constant gdp  industry'!#REF!*100</f>
        <v>#REF!</v>
      </c>
      <c r="G13" s="349" t="e">
        <f>'A3 current gdp_industry'!#REF!/'A9a constant gdp  industry'!#REF!*100</f>
        <v>#REF!</v>
      </c>
      <c r="H13" s="349" t="e">
        <f>'A3 current gdp_industry'!#REF!/'A9a constant gdp  industry'!#REF!*100</f>
        <v>#REF!</v>
      </c>
      <c r="I13" s="75" t="e">
        <f>'A3 current gdp_industry'!#REF!/'A9a constant gdp  industry'!#REF!*100</f>
        <v>#REF!</v>
      </c>
    </row>
    <row r="14" spans="2:9" ht="20.25" customHeight="1">
      <c r="B14" s="342" t="s">
        <v>270</v>
      </c>
      <c r="C14" s="348"/>
      <c r="D14" s="93" t="e">
        <f>'A3 current gdp_industry'!#REF!/'A9a constant gdp  industry'!#REF!*100</f>
        <v>#REF!</v>
      </c>
      <c r="E14" s="94" t="e">
        <f>'A3 current gdp_industry'!#REF!/'A9a constant gdp  industry'!#REF!*100</f>
        <v>#REF!</v>
      </c>
      <c r="F14" s="349" t="e">
        <f>'A3 current gdp_industry'!#REF!/'A9a constant gdp  industry'!#REF!*100</f>
        <v>#REF!</v>
      </c>
      <c r="G14" s="349" t="e">
        <f>'A3 current gdp_industry'!#REF!/'A9a constant gdp  industry'!#REF!*100</f>
        <v>#REF!</v>
      </c>
      <c r="H14" s="349" t="e">
        <f>'A3 current gdp_industry'!#REF!/'A9a constant gdp  industry'!#REF!*100</f>
        <v>#REF!</v>
      </c>
      <c r="I14" s="75" t="e">
        <f>'A3 current gdp_industry'!#REF!/'A9a constant gdp  industry'!#REF!*100</f>
        <v>#REF!</v>
      </c>
    </row>
    <row r="15" spans="2:9" ht="20.25" customHeight="1">
      <c r="B15" s="342" t="s">
        <v>271</v>
      </c>
      <c r="C15" s="348"/>
      <c r="D15" s="93" t="e">
        <f>'A3 current gdp_industry'!#REF!/'A9a constant gdp  industry'!#REF!*100</f>
        <v>#REF!</v>
      </c>
      <c r="E15" s="93" t="e">
        <f>'A3 current gdp_industry'!#REF!/'A9a constant gdp  industry'!#REF!*100</f>
        <v>#REF!</v>
      </c>
      <c r="F15" s="350" t="e">
        <f>'A3 current gdp_industry'!#REF!/'A9a constant gdp  industry'!#REF!*100</f>
        <v>#REF!</v>
      </c>
      <c r="G15" s="350" t="e">
        <f>'A3 current gdp_industry'!#REF!/'A9a constant gdp  industry'!#REF!*100</f>
        <v>#REF!</v>
      </c>
      <c r="H15" s="350" t="e">
        <f>'A3 current gdp_industry'!#REF!/'A9a constant gdp  industry'!#REF!*100</f>
        <v>#REF!</v>
      </c>
      <c r="I15" s="96" t="e">
        <f>'A3 current gdp_industry'!#REF!/'A9a constant gdp  industry'!#REF!*100</f>
        <v>#REF!</v>
      </c>
    </row>
    <row r="16" spans="2:9" ht="20.25" customHeight="1">
      <c r="B16" s="342" t="s">
        <v>272</v>
      </c>
      <c r="C16" s="353"/>
      <c r="D16" s="93" t="e">
        <f>'A3 current gdp_industry'!#REF!/'A9a constant gdp  industry'!#REF!*100</f>
        <v>#REF!</v>
      </c>
      <c r="E16" s="93" t="e">
        <f>'A3 current gdp_industry'!#REF!/'A9a constant gdp  industry'!#REF!*100</f>
        <v>#REF!</v>
      </c>
      <c r="F16" s="350" t="e">
        <f>'A3 current gdp_industry'!#REF!/'A9a constant gdp  industry'!#REF!*100</f>
        <v>#REF!</v>
      </c>
      <c r="G16" s="350" t="e">
        <f>'A3 current gdp_industry'!#REF!/'A9a constant gdp  industry'!#REF!*100</f>
        <v>#REF!</v>
      </c>
      <c r="H16" s="350" t="e">
        <f>'A3 current gdp_industry'!#REF!/'A9a constant gdp  industry'!#REF!*100</f>
        <v>#REF!</v>
      </c>
      <c r="I16" s="96" t="e">
        <f>'A3 current gdp_industry'!#REF!/'A9a constant gdp  industry'!#REF!*100</f>
        <v>#REF!</v>
      </c>
    </row>
    <row r="17" spans="2:9" ht="20.25" customHeight="1">
      <c r="B17" s="342" t="s">
        <v>273</v>
      </c>
      <c r="C17" s="353"/>
      <c r="D17" s="93" t="e">
        <f>'A3 current gdp_industry'!#REF!/'A9a constant gdp  industry'!#REF!*100</f>
        <v>#REF!</v>
      </c>
      <c r="E17" s="93" t="e">
        <f>'A3 current gdp_industry'!#REF!/'A9a constant gdp  industry'!#REF!*100</f>
        <v>#REF!</v>
      </c>
      <c r="F17" s="350" t="e">
        <f>'A3 current gdp_industry'!#REF!/'A9a constant gdp  industry'!#REF!*100</f>
        <v>#REF!</v>
      </c>
      <c r="G17" s="351" t="e">
        <f>'A3 current gdp_industry'!#REF!/'A9a constant gdp  industry'!#REF!*100</f>
        <v>#REF!</v>
      </c>
      <c r="H17" s="350" t="e">
        <f>'A3 current gdp_industry'!#REF!/'A9a constant gdp  industry'!#REF!*100</f>
        <v>#REF!</v>
      </c>
      <c r="I17" s="96" t="e">
        <f>'A3 current gdp_industry'!#REF!/'A9a constant gdp  industry'!#REF!*100</f>
        <v>#REF!</v>
      </c>
    </row>
    <row r="18" spans="2:9" ht="20.25" customHeight="1">
      <c r="B18" s="342" t="s">
        <v>274</v>
      </c>
      <c r="C18" s="348"/>
      <c r="D18" s="95" t="e">
        <f>'A3 current gdp_industry'!#REF!/'A9a constant gdp  industry'!#REF!*100</f>
        <v>#REF!</v>
      </c>
      <c r="E18" s="95" t="e">
        <f>'A3 current gdp_industry'!#REF!/'A9a constant gdp  industry'!#REF!*100</f>
        <v>#REF!</v>
      </c>
      <c r="F18" s="351" t="e">
        <f>'A3 current gdp_industry'!#REF!/'A9a constant gdp  industry'!#REF!*100</f>
        <v>#REF!</v>
      </c>
      <c r="G18" s="351" t="e">
        <f>'A3 current gdp_industry'!#REF!/'A9a constant gdp  industry'!#REF!*100</f>
        <v>#REF!</v>
      </c>
      <c r="H18" s="350" t="e">
        <f>'A3 current gdp_industry'!#REF!/'A9a constant gdp  industry'!#REF!*100</f>
        <v>#REF!</v>
      </c>
      <c r="I18" s="97" t="e">
        <f>'A3 current gdp_industry'!#REF!/'A9a constant gdp  industry'!#REF!*100</f>
        <v>#REF!</v>
      </c>
    </row>
    <row r="19" spans="2:9" ht="20.25" customHeight="1">
      <c r="B19" s="342" t="s">
        <v>275</v>
      </c>
      <c r="C19" s="353"/>
      <c r="D19" s="95" t="e">
        <f>'A3 current gdp_industry'!#REF!/'A9a constant gdp  industry'!#REF!*100</f>
        <v>#REF!</v>
      </c>
      <c r="E19" s="95" t="e">
        <f>'A3 current gdp_industry'!#REF!/'A9a constant gdp  industry'!#REF!*100</f>
        <v>#REF!</v>
      </c>
      <c r="F19" s="351" t="e">
        <f>'A3 current gdp_industry'!#REF!/'A9a constant gdp  industry'!#REF!*100</f>
        <v>#REF!</v>
      </c>
      <c r="G19" s="351" t="e">
        <f>'A3 current gdp_industry'!#REF!/'A9a constant gdp  industry'!#REF!*100</f>
        <v>#REF!</v>
      </c>
      <c r="H19" s="350" t="e">
        <f>'A3 current gdp_industry'!#REF!/'A9a constant gdp  industry'!#REF!*100</f>
        <v>#REF!</v>
      </c>
      <c r="I19" s="97" t="e">
        <f>'A3 current gdp_industry'!#REF!/'A9a constant gdp  industry'!#REF!*100</f>
        <v>#REF!</v>
      </c>
    </row>
    <row r="20" spans="2:9" ht="20.25" customHeight="1">
      <c r="B20" s="342" t="s">
        <v>250</v>
      </c>
      <c r="C20" s="353"/>
      <c r="D20" s="95" t="e">
        <f>'A3 current gdp_industry'!#REF!/'A9a constant gdp  industry'!#REF!*100</f>
        <v>#REF!</v>
      </c>
      <c r="E20" s="95" t="e">
        <f>'A3 current gdp_industry'!#REF!/'A9a constant gdp  industry'!#REF!*100</f>
        <v>#REF!</v>
      </c>
      <c r="F20" s="351" t="e">
        <f>'A3 current gdp_industry'!#REF!/'A9a constant gdp  industry'!#REF!*100</f>
        <v>#REF!</v>
      </c>
      <c r="G20" s="351" t="e">
        <f>'A3 current gdp_industry'!#REF!/'A9a constant gdp  industry'!#REF!*100</f>
        <v>#REF!</v>
      </c>
      <c r="H20" s="350" t="e">
        <f>'A3 current gdp_industry'!#REF!/'A9a constant gdp  industry'!#REF!*100</f>
        <v>#REF!</v>
      </c>
      <c r="I20" s="97" t="e">
        <f>'A3 current gdp_industry'!#REF!/'A9a constant gdp  industry'!#REF!*100</f>
        <v>#REF!</v>
      </c>
    </row>
    <row r="21" spans="2:9" ht="20.25" customHeight="1">
      <c r="B21" s="342" t="s">
        <v>251</v>
      </c>
      <c r="C21" s="353"/>
      <c r="D21" s="93" t="e">
        <f>'A3 current gdp_industry'!#REF!/'A9a constant gdp  industry'!#REF!*100</f>
        <v>#REF!</v>
      </c>
      <c r="E21" s="95" t="e">
        <f>'A3 current gdp_industry'!#REF!/'A9a constant gdp  industry'!#REF!*100</f>
        <v>#REF!</v>
      </c>
      <c r="F21" s="351" t="e">
        <f>'A3 current gdp_industry'!#REF!/'A9a constant gdp  industry'!#REF!*100</f>
        <v>#REF!</v>
      </c>
      <c r="G21" s="351" t="e">
        <f>'A3 current gdp_industry'!#REF!/'A9a constant gdp  industry'!#REF!*100</f>
        <v>#REF!</v>
      </c>
      <c r="H21" s="350" t="e">
        <f>'A3 current gdp_industry'!#REF!/'A9a constant gdp  industry'!#REF!*100</f>
        <v>#REF!</v>
      </c>
      <c r="I21" s="97" t="e">
        <f>'A3 current gdp_industry'!#REF!/'A9a constant gdp  industry'!#REF!*100</f>
        <v>#REF!</v>
      </c>
    </row>
    <row r="22" spans="2:9" ht="20.25" customHeight="1">
      <c r="B22" s="342" t="s">
        <v>252</v>
      </c>
      <c r="C22" s="348"/>
      <c r="D22" s="93" t="e">
        <f>'A3 current gdp_industry'!#REF!/'A9a constant gdp  industry'!#REF!*100</f>
        <v>#REF!</v>
      </c>
      <c r="E22" s="95" t="e">
        <f>'A3 current gdp_industry'!#REF!/'A9a constant gdp  industry'!#REF!*100</f>
        <v>#REF!</v>
      </c>
      <c r="F22" s="351" t="e">
        <f>'A3 current gdp_industry'!#REF!/'A9a constant gdp  industry'!#REF!*100</f>
        <v>#REF!</v>
      </c>
      <c r="G22" s="351" t="e">
        <f>'A3 current gdp_industry'!#REF!/'A9a constant gdp  industry'!#REF!*100</f>
        <v>#REF!</v>
      </c>
      <c r="H22" s="350" t="e">
        <f>'A3 current gdp_industry'!#REF!/'A9a constant gdp  industry'!#REF!*100</f>
        <v>#REF!</v>
      </c>
      <c r="I22" s="97" t="e">
        <f>'A3 current gdp_industry'!#REF!/'A9a constant gdp  industry'!#REF!*100</f>
        <v>#REF!</v>
      </c>
    </row>
    <row r="23" spans="2:9" ht="20.25" customHeight="1">
      <c r="B23" s="342" t="s">
        <v>253</v>
      </c>
      <c r="C23" s="353"/>
      <c r="D23" s="93" t="e">
        <f>'A3 current gdp_industry'!#REF!/'A9a constant gdp  industry'!#REF!*100</f>
        <v>#REF!</v>
      </c>
      <c r="E23" s="95" t="e">
        <f>'A3 current gdp_industry'!#REF!/'A9a constant gdp  industry'!#REF!*100</f>
        <v>#REF!</v>
      </c>
      <c r="F23" s="351" t="e">
        <f>'A3 current gdp_industry'!#REF!/'A9a constant gdp  industry'!#REF!*100</f>
        <v>#REF!</v>
      </c>
      <c r="G23" s="351" t="e">
        <f>'A3 current gdp_industry'!#REF!/'A9a constant gdp  industry'!#REF!*100</f>
        <v>#REF!</v>
      </c>
      <c r="H23" s="350" t="e">
        <f>'A3 current gdp_industry'!#REF!/'A9a constant gdp  industry'!#REF!*100</f>
        <v>#REF!</v>
      </c>
      <c r="I23" s="96" t="e">
        <f>'A3 current gdp_industry'!#REF!/'A9a constant gdp  industry'!#REF!*100</f>
        <v>#REF!</v>
      </c>
    </row>
    <row r="24" spans="2:9" ht="20.25" customHeight="1">
      <c r="B24" s="342" t="s">
        <v>254</v>
      </c>
      <c r="C24" s="353"/>
      <c r="D24" s="95" t="e">
        <f>'A3 current gdp_industry'!#REF!/'A9a constant gdp  industry'!#REF!*100</f>
        <v>#REF!</v>
      </c>
      <c r="E24" s="95" t="e">
        <f>'A3 current gdp_industry'!#REF!/'A9a constant gdp  industry'!#REF!*100</f>
        <v>#REF!</v>
      </c>
      <c r="F24" s="350" t="e">
        <f>'A3 current gdp_industry'!#REF!/'A9a constant gdp  industry'!#REF!*100</f>
        <v>#REF!</v>
      </c>
      <c r="G24" s="350" t="e">
        <f>'A3 current gdp_industry'!#REF!/'A9a constant gdp  industry'!#REF!*100</f>
        <v>#REF!</v>
      </c>
      <c r="H24" s="350" t="e">
        <f>'A3 current gdp_industry'!#REF!/'A9a constant gdp  industry'!#REF!*100</f>
        <v>#REF!</v>
      </c>
      <c r="I24" s="96" t="e">
        <f>'A3 current gdp_industry'!#REF!/'A9a constant gdp  industry'!#REF!*100</f>
        <v>#REF!</v>
      </c>
    </row>
    <row r="25" spans="2:9" ht="20.25" customHeight="1">
      <c r="B25" s="342" t="s">
        <v>255</v>
      </c>
      <c r="C25" s="353"/>
      <c r="D25" s="95" t="e">
        <f>'A3 current gdp_industry'!#REF!/'A9a constant gdp  industry'!#REF!*100</f>
        <v>#REF!</v>
      </c>
      <c r="E25" s="95" t="e">
        <f>'A3 current gdp_industry'!#REF!/'A9a constant gdp  industry'!#REF!*100</f>
        <v>#REF!</v>
      </c>
      <c r="F25" s="350" t="e">
        <f>'A3 current gdp_industry'!#REF!/'A9a constant gdp  industry'!#REF!*100</f>
        <v>#REF!</v>
      </c>
      <c r="G25" s="350" t="e">
        <f>'A3 current gdp_industry'!#REF!/'A9a constant gdp  industry'!#REF!*100</f>
        <v>#REF!</v>
      </c>
      <c r="H25" s="350" t="e">
        <f>'A3 current gdp_industry'!#REF!/'A9a constant gdp  industry'!#REF!*100</f>
        <v>#REF!</v>
      </c>
      <c r="I25" s="96" t="e">
        <f>'A3 current gdp_industry'!#REF!/'A9a constant gdp  industry'!#REF!*100</f>
        <v>#REF!</v>
      </c>
    </row>
    <row r="26" spans="2:9" ht="20.25" customHeight="1">
      <c r="B26" s="342" t="s">
        <v>256</v>
      </c>
      <c r="C26" s="353"/>
      <c r="D26" s="95" t="e">
        <f>'A3 current gdp_industry'!#REF!/'A9a constant gdp  industry'!#REF!*100</f>
        <v>#REF!</v>
      </c>
      <c r="E26" s="95" t="e">
        <f>'A3 current gdp_industry'!#REF!/'A9a constant gdp  industry'!#REF!*100</f>
        <v>#REF!</v>
      </c>
      <c r="F26" s="350" t="e">
        <f>'A3 current gdp_industry'!#REF!/'A9a constant gdp  industry'!#REF!*100</f>
        <v>#REF!</v>
      </c>
      <c r="G26" s="350" t="e">
        <f>'A3 current gdp_industry'!#REF!/'A9a constant gdp  industry'!#REF!*100</f>
        <v>#REF!</v>
      </c>
      <c r="H26" s="350" t="e">
        <f>'A3 current gdp_industry'!#REF!/'A9a constant gdp  industry'!#REF!*100</f>
        <v>#REF!</v>
      </c>
      <c r="I26" s="96" t="e">
        <f>'A3 current gdp_industry'!#REF!/'A9a constant gdp  industry'!#REF!*100</f>
        <v>#REF!</v>
      </c>
    </row>
    <row r="27" spans="2:9" ht="20.25" customHeight="1">
      <c r="B27" s="342" t="s">
        <v>257</v>
      </c>
      <c r="C27" s="353"/>
      <c r="D27" s="95" t="e">
        <f>'A3 current gdp_industry'!#REF!/'A9a constant gdp  industry'!#REF!*100</f>
        <v>#REF!</v>
      </c>
      <c r="E27" s="95" t="e">
        <f>'A3 current gdp_industry'!#REF!/'A9a constant gdp  industry'!#REF!*100</f>
        <v>#REF!</v>
      </c>
      <c r="F27" s="350" t="e">
        <f>'A3 current gdp_industry'!#REF!/'A9a constant gdp  industry'!#REF!*100</f>
        <v>#REF!</v>
      </c>
      <c r="G27" s="350" t="e">
        <f>'A3 current gdp_industry'!#REF!/'A9a constant gdp  industry'!#REF!*100</f>
        <v>#REF!</v>
      </c>
      <c r="H27" s="350" t="e">
        <f>'A3 current gdp_industry'!#REF!/'A9a constant gdp  industry'!#REF!*100</f>
        <v>#REF!</v>
      </c>
      <c r="I27" s="96" t="e">
        <f>'A3 current gdp_industry'!#REF!/'A9a constant gdp  industry'!#REF!*100</f>
        <v>#REF!</v>
      </c>
    </row>
    <row r="28" spans="2:9" ht="13.5" customHeight="1">
      <c r="B28" s="370" t="s">
        <v>258</v>
      </c>
      <c r="C28" s="398"/>
      <c r="D28" s="411"/>
      <c r="E28" s="411"/>
      <c r="F28" s="411"/>
      <c r="G28" s="411"/>
      <c r="H28" s="411"/>
      <c r="I28" s="377"/>
    </row>
  </sheetData>
  <mergeCells count="3">
    <mergeCell ref="D2:I2"/>
    <mergeCell ref="B2:B3"/>
    <mergeCell ref="C2:C3"/>
  </mergeCells>
  <pageMargins left="0.7" right="0.7" top="0.75" bottom="0.75" header="0.3" footer="0.3"/>
  <pageSetup scale="6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7885-F3EF-45D8-85CD-DF8C9F044315}">
  <sheetPr>
    <tabColor rgb="FF69D5F3"/>
  </sheetPr>
  <dimension ref="A1:K43"/>
  <sheetViews>
    <sheetView view="pageBreakPreview" zoomScaleNormal="100" workbookViewId="0">
      <pane xSplit="2" ySplit="3" topLeftCell="C36" activePane="bottomRight" state="frozen"/>
      <selection activeCell="C40" sqref="C40"/>
      <selection pane="topRight" activeCell="C40" sqref="C40"/>
      <selection pane="bottomLeft" activeCell="C40" sqref="C40"/>
      <selection pane="bottomRight" activeCell="C40" sqref="C40"/>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9" t="s">
        <v>396</v>
      </c>
      <c r="C1" s="410"/>
      <c r="D1" s="410"/>
      <c r="E1" s="410"/>
      <c r="F1" s="410"/>
      <c r="G1" s="410"/>
      <c r="H1" s="410"/>
      <c r="I1" s="410"/>
    </row>
    <row r="2" spans="1:11" ht="20.25" customHeight="1">
      <c r="B2" s="489" t="s">
        <v>323</v>
      </c>
      <c r="C2" s="513" t="s">
        <v>397</v>
      </c>
      <c r="D2" s="514"/>
      <c r="E2" s="514"/>
      <c r="F2" s="514"/>
      <c r="G2" s="514"/>
      <c r="H2" s="514"/>
      <c r="I2" s="514"/>
    </row>
    <row r="3" spans="1:11" s="12" customFormat="1" ht="106.5" customHeight="1">
      <c r="A3" s="13"/>
      <c r="B3" s="490"/>
      <c r="C3" s="432" t="s">
        <v>330</v>
      </c>
      <c r="D3" s="432" t="s">
        <v>331</v>
      </c>
      <c r="E3" s="432" t="s">
        <v>332</v>
      </c>
      <c r="F3" s="432" t="s">
        <v>333</v>
      </c>
      <c r="G3" s="432" t="s">
        <v>334</v>
      </c>
      <c r="H3" s="432" t="s">
        <v>335</v>
      </c>
      <c r="I3" s="432" t="s">
        <v>63</v>
      </c>
    </row>
    <row r="4" spans="1:11" ht="22.5" customHeight="1">
      <c r="B4" s="64" t="s">
        <v>291</v>
      </c>
      <c r="C4" s="350">
        <v>4.127049106069645</v>
      </c>
      <c r="D4" s="350">
        <v>0.78051318310267792</v>
      </c>
      <c r="E4" s="350">
        <v>3.6195697621636387</v>
      </c>
      <c r="F4" s="350">
        <v>0.14866793226125027</v>
      </c>
      <c r="G4" s="350">
        <v>8.617083934983065E-2</v>
      </c>
      <c r="H4" s="350">
        <v>3.0921599057138067</v>
      </c>
      <c r="I4" s="350">
        <v>11.85413072866085</v>
      </c>
      <c r="J4" s="81"/>
      <c r="K4" s="82"/>
    </row>
    <row r="5" spans="1:11" ht="22.5" customHeight="1">
      <c r="B5" s="64" t="s">
        <v>292</v>
      </c>
      <c r="C5" s="350">
        <v>3.7323229779145324</v>
      </c>
      <c r="D5" s="350">
        <v>0.54649329912541378</v>
      </c>
      <c r="E5" s="350">
        <v>3.0477915692218622</v>
      </c>
      <c r="F5" s="350">
        <v>0.162955809979766</v>
      </c>
      <c r="G5" s="350">
        <v>8.1605708607867547E-2</v>
      </c>
      <c r="H5" s="350">
        <v>3.0104085133025875</v>
      </c>
      <c r="I5" s="350">
        <v>10.581577878152029</v>
      </c>
      <c r="J5" s="81"/>
      <c r="K5" s="82"/>
    </row>
    <row r="6" spans="1:11" ht="22.5" customHeight="1">
      <c r="B6" s="64" t="s">
        <v>293</v>
      </c>
      <c r="C6" s="350">
        <v>6.4631100615246666</v>
      </c>
      <c r="D6" s="350">
        <v>0.37920010351977607</v>
      </c>
      <c r="E6" s="350">
        <v>3.3460607272848337</v>
      </c>
      <c r="F6" s="350">
        <v>0.20773358291482988</v>
      </c>
      <c r="G6" s="350">
        <v>9.6439114287073524E-2</v>
      </c>
      <c r="H6" s="350">
        <v>1.0049613668530091</v>
      </c>
      <c r="I6" s="350">
        <v>11.497504956384191</v>
      </c>
      <c r="J6" s="81"/>
      <c r="K6" s="82"/>
    </row>
    <row r="7" spans="1:11" ht="22.5" customHeight="1">
      <c r="B7" s="64" t="s">
        <v>294</v>
      </c>
      <c r="C7" s="350">
        <v>4.3730567075626681</v>
      </c>
      <c r="D7" s="350">
        <v>0.50471009893177321</v>
      </c>
      <c r="E7" s="350">
        <v>3.1162472155914891</v>
      </c>
      <c r="F7" s="350">
        <v>0.19564509708195824</v>
      </c>
      <c r="G7" s="350">
        <v>9.1892050573794043E-2</v>
      </c>
      <c r="H7" s="350">
        <v>1.3748123401381871</v>
      </c>
      <c r="I7" s="350">
        <v>9.6563635098798706</v>
      </c>
      <c r="J7" s="81"/>
      <c r="K7" s="82"/>
    </row>
    <row r="8" spans="1:11" ht="22.5" customHeight="1">
      <c r="B8" s="64" t="s">
        <v>295</v>
      </c>
      <c r="C8" s="350">
        <v>6.0744121238251489</v>
      </c>
      <c r="D8" s="350">
        <v>0.76790208266887838</v>
      </c>
      <c r="E8" s="350">
        <v>3.3147159616396973</v>
      </c>
      <c r="F8" s="350">
        <v>0.22292805441115879</v>
      </c>
      <c r="G8" s="350">
        <v>8.1133133139913841E-2</v>
      </c>
      <c r="H8" s="350">
        <v>2.5147845986222288</v>
      </c>
      <c r="I8" s="350">
        <v>12.975875954307025</v>
      </c>
      <c r="J8" s="81"/>
      <c r="K8" s="82"/>
    </row>
    <row r="9" spans="1:11" ht="22.5" customHeight="1">
      <c r="B9" s="64" t="s">
        <v>296</v>
      </c>
      <c r="C9" s="350">
        <v>5.3007490636236012</v>
      </c>
      <c r="D9" s="350">
        <v>0.61268295728824029</v>
      </c>
      <c r="E9" s="350">
        <v>2.9264501779625491</v>
      </c>
      <c r="F9" s="350">
        <v>0.22087180037081386</v>
      </c>
      <c r="G9" s="350">
        <v>7.8057990296654181E-2</v>
      </c>
      <c r="H9" s="350">
        <v>2.6879502463583194</v>
      </c>
      <c r="I9" s="350">
        <v>11.826762235900178</v>
      </c>
      <c r="J9" s="81"/>
      <c r="K9" s="82"/>
    </row>
    <row r="10" spans="1:11" ht="22.5" customHeight="1">
      <c r="B10" s="64" t="s">
        <v>297</v>
      </c>
      <c r="C10" s="350">
        <v>5.736371366254791</v>
      </c>
      <c r="D10" s="350">
        <v>0.44947022105078011</v>
      </c>
      <c r="E10" s="350">
        <v>2.6954148883372357</v>
      </c>
      <c r="F10" s="350">
        <v>0.23947412566064194</v>
      </c>
      <c r="G10" s="350">
        <v>0.10014232881033751</v>
      </c>
      <c r="H10" s="350">
        <v>2.2036886998862899</v>
      </c>
      <c r="I10" s="350">
        <v>11.424561630000076</v>
      </c>
      <c r="J10" s="81"/>
      <c r="K10" s="82"/>
    </row>
    <row r="11" spans="1:11" ht="22.5" customHeight="1">
      <c r="B11" s="64" t="s">
        <v>298</v>
      </c>
      <c r="C11" s="350">
        <v>4.399786314301342</v>
      </c>
      <c r="D11" s="350">
        <v>0.45187551563199668</v>
      </c>
      <c r="E11" s="350">
        <v>3.2552228995924879</v>
      </c>
      <c r="F11" s="350">
        <v>0.29027307164053745</v>
      </c>
      <c r="G11" s="350">
        <v>0.1017655316879067</v>
      </c>
      <c r="H11" s="350">
        <v>1.4590620250334316</v>
      </c>
      <c r="I11" s="350">
        <v>9.9579853578877042</v>
      </c>
      <c r="J11" s="81"/>
      <c r="K11" s="82"/>
    </row>
    <row r="12" spans="1:11" ht="22.5" customHeight="1">
      <c r="B12" s="64" t="s">
        <v>299</v>
      </c>
      <c r="C12" s="350">
        <v>9.7296214346467202</v>
      </c>
      <c r="D12" s="350">
        <v>0.77766313039959711</v>
      </c>
      <c r="E12" s="350">
        <v>3.0566530886509811</v>
      </c>
      <c r="F12" s="350">
        <v>0.30643940286701532</v>
      </c>
      <c r="G12" s="350">
        <v>0.10550763401359931</v>
      </c>
      <c r="H12" s="350">
        <v>2.6127848285910882</v>
      </c>
      <c r="I12" s="350">
        <v>16.588669519168999</v>
      </c>
      <c r="J12" s="81"/>
      <c r="K12" s="82"/>
    </row>
    <row r="13" spans="1:11" ht="22.5" customHeight="1">
      <c r="B13" s="64" t="s">
        <v>300</v>
      </c>
      <c r="C13" s="350">
        <v>7.0428762389202051</v>
      </c>
      <c r="D13" s="350">
        <v>0.73234053009032096</v>
      </c>
      <c r="E13" s="350">
        <v>3.0714194327270721</v>
      </c>
      <c r="F13" s="350">
        <v>0.25562580848995603</v>
      </c>
      <c r="G13" s="350">
        <v>6.3583055763751437E-2</v>
      </c>
      <c r="H13" s="350">
        <v>2.509579513892056</v>
      </c>
      <c r="I13" s="350">
        <v>13.67542457988336</v>
      </c>
      <c r="J13" s="81"/>
      <c r="K13" s="82"/>
    </row>
    <row r="14" spans="1:11" ht="22.5" customHeight="1">
      <c r="B14" s="64" t="s">
        <v>301</v>
      </c>
      <c r="C14" s="350">
        <v>6.7319761127306394</v>
      </c>
      <c r="D14" s="350">
        <v>0.55482611357966438</v>
      </c>
      <c r="E14" s="350">
        <v>2.2309712322132751</v>
      </c>
      <c r="F14" s="350">
        <v>0.2328550554198808</v>
      </c>
      <c r="G14" s="350">
        <v>8.5884644682270167E-2</v>
      </c>
      <c r="H14" s="350">
        <v>1.9067304434497647</v>
      </c>
      <c r="I14" s="350">
        <v>11.743243602075493</v>
      </c>
      <c r="J14" s="81"/>
      <c r="K14" s="82"/>
    </row>
    <row r="15" spans="1:11" ht="22.5" customHeight="1">
      <c r="B15" s="64" t="s">
        <v>302</v>
      </c>
      <c r="C15" s="350">
        <v>7.7946809977595883</v>
      </c>
      <c r="D15" s="350">
        <v>0.67035122623116383</v>
      </c>
      <c r="E15" s="350">
        <v>3.0875718599362485</v>
      </c>
      <c r="F15" s="350">
        <v>0.25150577522414996</v>
      </c>
      <c r="G15" s="350">
        <v>7.0075595734150647E-2</v>
      </c>
      <c r="H15" s="350">
        <v>2.2941327829332678</v>
      </c>
      <c r="I15" s="350">
        <v>14.168318237818569</v>
      </c>
      <c r="J15" s="81"/>
      <c r="K15" s="82"/>
    </row>
    <row r="16" spans="1:11" ht="22.5" customHeight="1">
      <c r="B16" s="64" t="s">
        <v>303</v>
      </c>
      <c r="C16" s="350">
        <v>7.8538348039841122</v>
      </c>
      <c r="D16" s="350">
        <v>1.0404495787314798</v>
      </c>
      <c r="E16" s="350">
        <v>3.0904581291599253</v>
      </c>
      <c r="F16" s="350">
        <v>0.23866233044568733</v>
      </c>
      <c r="G16" s="350">
        <v>5.5683578675761562E-2</v>
      </c>
      <c r="H16" s="350">
        <v>3.5541533574214244</v>
      </c>
      <c r="I16" s="350">
        <v>15.833241778418389</v>
      </c>
      <c r="J16" s="81"/>
      <c r="K16" s="82"/>
    </row>
    <row r="17" spans="2:11" ht="22.5" customHeight="1">
      <c r="B17" s="64" t="s">
        <v>304</v>
      </c>
      <c r="C17" s="350">
        <v>5.9014982084123337</v>
      </c>
      <c r="D17" s="350">
        <v>0.68027961131849324</v>
      </c>
      <c r="E17" s="350">
        <v>2.6266351931329068</v>
      </c>
      <c r="F17" s="350">
        <v>0.20370586753942063</v>
      </c>
      <c r="G17" s="350">
        <v>5.1546166285945758E-2</v>
      </c>
      <c r="H17" s="350">
        <v>2.316647233519928</v>
      </c>
      <c r="I17" s="350">
        <v>11.780312280209028</v>
      </c>
      <c r="J17" s="81"/>
      <c r="K17" s="82"/>
    </row>
    <row r="18" spans="2:11" ht="22.5" customHeight="1">
      <c r="B18" s="64" t="s">
        <v>305</v>
      </c>
      <c r="C18" s="350">
        <v>6.392335931251675</v>
      </c>
      <c r="D18" s="350">
        <v>0.56359283268232951</v>
      </c>
      <c r="E18" s="350">
        <v>2.6500795187325008</v>
      </c>
      <c r="F18" s="350">
        <v>0.25088183905196459</v>
      </c>
      <c r="G18" s="350">
        <v>6.1348255520633513E-2</v>
      </c>
      <c r="H18" s="350">
        <v>1.9279720887406344</v>
      </c>
      <c r="I18" s="350">
        <v>11.846210465979738</v>
      </c>
      <c r="J18" s="81"/>
      <c r="K18" s="82"/>
    </row>
    <row r="19" spans="2:11" ht="22.5" customHeight="1">
      <c r="B19" s="64" t="s">
        <v>306</v>
      </c>
      <c r="C19" s="350">
        <v>5.177450787975042</v>
      </c>
      <c r="D19" s="350">
        <v>0.64304374990018454</v>
      </c>
      <c r="E19" s="350">
        <v>2.9470276828674513</v>
      </c>
      <c r="F19" s="350">
        <v>0.31706320730893306</v>
      </c>
      <c r="G19" s="350">
        <v>6.6134965010349545E-2</v>
      </c>
      <c r="H19" s="350">
        <v>2.201622041128497</v>
      </c>
      <c r="I19" s="350">
        <v>11.352342434190458</v>
      </c>
      <c r="J19" s="81"/>
      <c r="K19" s="82"/>
    </row>
    <row r="20" spans="2:11" ht="22.5" customHeight="1">
      <c r="B20" s="64" t="s">
        <v>307</v>
      </c>
      <c r="C20" s="350">
        <v>6.2957857460593143</v>
      </c>
      <c r="D20" s="350">
        <v>1.0026643836579794</v>
      </c>
      <c r="E20" s="350">
        <v>2.6069046257919344</v>
      </c>
      <c r="F20" s="350">
        <v>0.28141545857875816</v>
      </c>
      <c r="G20" s="350">
        <v>5.2841420437385558E-2</v>
      </c>
      <c r="H20" s="350">
        <v>3.4663223256936657</v>
      </c>
      <c r="I20" s="350">
        <v>13.705933960219035</v>
      </c>
      <c r="J20" s="81"/>
      <c r="K20" s="82"/>
    </row>
    <row r="21" spans="2:11" ht="22.5" customHeight="1">
      <c r="B21" s="64" t="s">
        <v>308</v>
      </c>
      <c r="C21" s="350">
        <v>5.4361299715576994</v>
      </c>
      <c r="D21" s="350">
        <v>0.8007511339336949</v>
      </c>
      <c r="E21" s="350">
        <v>2.4906134010456866</v>
      </c>
      <c r="F21" s="350">
        <v>0.28316640497286361</v>
      </c>
      <c r="G21" s="350">
        <v>5.9929864765238657E-2</v>
      </c>
      <c r="H21" s="350">
        <v>2.745922627828643</v>
      </c>
      <c r="I21" s="350">
        <v>11.816513404103828</v>
      </c>
      <c r="J21" s="81"/>
      <c r="K21" s="82"/>
    </row>
    <row r="22" spans="2:11" ht="22.5" customHeight="1">
      <c r="B22" s="64" t="s">
        <v>309</v>
      </c>
      <c r="C22" s="350">
        <v>6.9847445674843449</v>
      </c>
      <c r="D22" s="350">
        <v>0.92513690645146318</v>
      </c>
      <c r="E22" s="350">
        <v>3.4807229921096439</v>
      </c>
      <c r="F22" s="350">
        <v>0.36206536056018995</v>
      </c>
      <c r="G22" s="350">
        <v>7.6769896043393765E-2</v>
      </c>
      <c r="H22" s="350">
        <v>3.1080310376017364</v>
      </c>
      <c r="I22" s="350">
        <v>14.937470760250774</v>
      </c>
      <c r="J22" s="81"/>
      <c r="K22" s="82"/>
    </row>
    <row r="23" spans="2:11" ht="22.5" customHeight="1">
      <c r="B23" s="64" t="s">
        <v>310</v>
      </c>
      <c r="C23" s="350">
        <v>7.2415875887274899</v>
      </c>
      <c r="D23" s="350">
        <v>0.99616686036239332</v>
      </c>
      <c r="E23" s="350">
        <v>3.4141524906641534</v>
      </c>
      <c r="F23" s="350">
        <v>0.36616537196158311</v>
      </c>
      <c r="G23" s="350">
        <v>6.9132083013370288E-2</v>
      </c>
      <c r="H23" s="350">
        <v>3.2322144004463005</v>
      </c>
      <c r="I23" s="350">
        <v>15.319418795175292</v>
      </c>
      <c r="J23" s="81"/>
      <c r="K23" s="82"/>
    </row>
    <row r="24" spans="2:11" ht="22.5" customHeight="1">
      <c r="B24" s="64" t="s">
        <v>311</v>
      </c>
      <c r="C24" s="350">
        <v>9.5464303585691148</v>
      </c>
      <c r="D24" s="350">
        <v>1.2740764642602413</v>
      </c>
      <c r="E24" s="350">
        <v>3.4917853168067561</v>
      </c>
      <c r="F24" s="350">
        <v>0.36808717527698992</v>
      </c>
      <c r="G24" s="350">
        <v>5.0150058872118625E-2</v>
      </c>
      <c r="H24" s="350">
        <v>4.859592687071677</v>
      </c>
      <c r="I24" s="350">
        <v>19.590122060856899</v>
      </c>
      <c r="J24" s="81"/>
      <c r="K24" s="82"/>
    </row>
    <row r="25" spans="2:11" ht="22.5" customHeight="1">
      <c r="B25" s="64" t="s">
        <v>312</v>
      </c>
      <c r="C25" s="350">
        <v>6.4667284879555007</v>
      </c>
      <c r="D25" s="350">
        <v>1.0828657293810158</v>
      </c>
      <c r="E25" s="350">
        <v>3.0980504015496684</v>
      </c>
      <c r="F25" s="350">
        <v>0.31582034954003857</v>
      </c>
      <c r="G25" s="350">
        <v>3.2388624979472334E-2</v>
      </c>
      <c r="H25" s="350">
        <v>3.6150117069288603</v>
      </c>
      <c r="I25" s="350">
        <v>14.610865300334556</v>
      </c>
      <c r="J25" s="81"/>
      <c r="K25" s="82"/>
    </row>
    <row r="26" spans="2:11" ht="22.5" customHeight="1">
      <c r="B26" s="64" t="s">
        <v>313</v>
      </c>
      <c r="C26" s="350">
        <v>7.7742168327610575</v>
      </c>
      <c r="D26" s="350">
        <v>1.1258085961991282</v>
      </c>
      <c r="E26" s="350">
        <v>3.5607490783962343</v>
      </c>
      <c r="F26" s="350">
        <v>0.36730751352886437</v>
      </c>
      <c r="G26" s="350">
        <v>6.1459286425212589E-2</v>
      </c>
      <c r="H26" s="350">
        <v>3.3066154470541043</v>
      </c>
      <c r="I26" s="350">
        <v>16.196156754364601</v>
      </c>
      <c r="J26" s="81"/>
      <c r="K26" s="82"/>
    </row>
    <row r="27" spans="2:11" ht="22.5" customHeight="1">
      <c r="B27" s="64" t="s">
        <v>314</v>
      </c>
      <c r="C27" s="350">
        <v>10.71220846979463</v>
      </c>
      <c r="D27" s="350">
        <v>1.1685308458471786</v>
      </c>
      <c r="E27" s="350">
        <v>3.435492743192742</v>
      </c>
      <c r="F27" s="350">
        <v>0.37666174023931481</v>
      </c>
      <c r="G27" s="350">
        <v>5.3577860513665934E-2</v>
      </c>
      <c r="H27" s="350">
        <v>3.6217442781052553</v>
      </c>
      <c r="I27" s="350">
        <v>19.368215937692788</v>
      </c>
      <c r="J27" s="81"/>
      <c r="K27" s="82"/>
    </row>
    <row r="28" spans="2:11" ht="22.5" customHeight="1">
      <c r="B28" s="64" t="s">
        <v>315</v>
      </c>
      <c r="C28" s="350">
        <v>12.072877649772655</v>
      </c>
      <c r="D28" s="350">
        <v>1.3203394884672008</v>
      </c>
      <c r="E28" s="350">
        <v>3.5413145749447006</v>
      </c>
      <c r="F28" s="350">
        <v>0.23982352399217177</v>
      </c>
      <c r="G28" s="350">
        <v>4.2028295696138876E-2</v>
      </c>
      <c r="H28" s="350">
        <v>4.0116288705286847</v>
      </c>
      <c r="I28" s="350">
        <v>21.228012403401554</v>
      </c>
      <c r="J28" s="81"/>
      <c r="K28" s="82"/>
    </row>
    <row r="29" spans="2:11" ht="22.5" customHeight="1">
      <c r="B29" s="64" t="s">
        <v>316</v>
      </c>
      <c r="C29" s="350">
        <v>9.4217357401349062</v>
      </c>
      <c r="D29" s="350">
        <v>1.1203296166341992</v>
      </c>
      <c r="E29" s="350">
        <v>3.0265928616218547</v>
      </c>
      <c r="F29" s="350">
        <v>0.23990284796831687</v>
      </c>
      <c r="G29" s="350">
        <v>2.9050617739743833E-2</v>
      </c>
      <c r="H29" s="350">
        <v>3.4701068773712334</v>
      </c>
      <c r="I29" s="350">
        <v>17.307718561470253</v>
      </c>
      <c r="J29" s="81"/>
      <c r="K29" s="82"/>
    </row>
    <row r="30" spans="2:11" ht="22.5" customHeight="1">
      <c r="B30" s="64" t="s">
        <v>317</v>
      </c>
      <c r="C30" s="350">
        <v>10.018946282865224</v>
      </c>
      <c r="D30" s="350">
        <v>0.78142053745724926</v>
      </c>
      <c r="E30" s="350">
        <v>2.8370333173500213</v>
      </c>
      <c r="F30" s="350">
        <v>0.47262084452983616</v>
      </c>
      <c r="G30" s="350">
        <v>4.7942513797343024E-2</v>
      </c>
      <c r="H30" s="350">
        <v>3.0892947960039061</v>
      </c>
      <c r="I30" s="350">
        <v>17.247258292003579</v>
      </c>
      <c r="J30" s="81"/>
      <c r="K30" s="82"/>
    </row>
    <row r="31" spans="2:11" ht="22.5" customHeight="1">
      <c r="B31" s="64" t="s">
        <v>318</v>
      </c>
      <c r="C31" s="350">
        <v>10.664665766274357</v>
      </c>
      <c r="D31" s="350">
        <v>0.70241985792786432</v>
      </c>
      <c r="E31" s="350">
        <v>2.84267397076637</v>
      </c>
      <c r="F31" s="350">
        <v>0.60923985034471295</v>
      </c>
      <c r="G31" s="350">
        <v>6.5813783496020226E-2</v>
      </c>
      <c r="H31" s="350">
        <v>2.2468352042169704</v>
      </c>
      <c r="I31" s="350">
        <v>17.131648433026296</v>
      </c>
      <c r="J31" s="81"/>
      <c r="K31" s="82"/>
    </row>
    <row r="32" spans="2:11" ht="22.5" customHeight="1">
      <c r="B32" s="64" t="s">
        <v>319</v>
      </c>
      <c r="C32" s="350">
        <v>11.829204922710517</v>
      </c>
      <c r="D32" s="350">
        <v>1.656143874462378</v>
      </c>
      <c r="E32" s="350">
        <v>3.4031717040065286</v>
      </c>
      <c r="F32" s="350">
        <v>0.5214205343318723</v>
      </c>
      <c r="G32" s="350">
        <v>4.1254568858152783E-2</v>
      </c>
      <c r="H32" s="350">
        <v>5.3799825603740299</v>
      </c>
      <c r="I32" s="350">
        <v>22.831178164743477</v>
      </c>
      <c r="J32" s="81"/>
      <c r="K32" s="82"/>
    </row>
    <row r="33" spans="2:11" ht="22.5" customHeight="1">
      <c r="B33" s="64" t="s">
        <v>320</v>
      </c>
      <c r="C33" s="350">
        <v>10.095918963186975</v>
      </c>
      <c r="D33" s="350">
        <v>1.1513823708275603</v>
      </c>
      <c r="E33" s="350">
        <v>3.6897768200216077</v>
      </c>
      <c r="F33" s="350">
        <v>0.4694704760889386</v>
      </c>
      <c r="G33" s="350">
        <v>2.2784002543829261E-2</v>
      </c>
      <c r="H33" s="350">
        <v>3.7499392132588856</v>
      </c>
      <c r="I33" s="350">
        <v>19.179271845927797</v>
      </c>
      <c r="J33" s="81"/>
      <c r="K33" s="82"/>
    </row>
    <row r="34" spans="2:11" ht="22.5" customHeight="1">
      <c r="B34" s="64" t="s">
        <v>321</v>
      </c>
      <c r="C34" s="350">
        <v>11.904546856175589</v>
      </c>
      <c r="D34" s="350">
        <v>1.1914570460727425</v>
      </c>
      <c r="E34" s="350">
        <v>3.6641174496522098</v>
      </c>
      <c r="F34" s="350">
        <v>0.57532350092908668</v>
      </c>
      <c r="G34" s="350">
        <v>4.4786396014185686E-2</v>
      </c>
      <c r="H34" s="350">
        <v>3.8724365308714641</v>
      </c>
      <c r="I34" s="350">
        <v>21.252667779715274</v>
      </c>
      <c r="J34" s="81"/>
      <c r="K34" s="82"/>
    </row>
    <row r="35" spans="2:11" ht="22.5" customHeight="1">
      <c r="B35" s="64" t="s">
        <v>322</v>
      </c>
      <c r="C35" s="350">
        <v>10.50013683102304</v>
      </c>
      <c r="D35" s="350">
        <v>1.2400926506677508</v>
      </c>
      <c r="E35" s="350">
        <v>3.4657271589845795</v>
      </c>
      <c r="F35" s="350">
        <v>0.57563730455750606</v>
      </c>
      <c r="G35" s="350">
        <v>2.0527036992142356E-2</v>
      </c>
      <c r="H35" s="350">
        <v>3.9961171273119018</v>
      </c>
      <c r="I35" s="350">
        <v>19.798238109536921</v>
      </c>
      <c r="J35" s="81"/>
      <c r="K35" s="82"/>
    </row>
    <row r="36" spans="2:11" ht="22.5" customHeight="1">
      <c r="B36" s="64" t="s">
        <v>401</v>
      </c>
      <c r="C36" s="350">
        <v>12.018450746806959</v>
      </c>
      <c r="D36" s="350">
        <v>1.6899163312705783</v>
      </c>
      <c r="E36" s="350">
        <v>4.8309033030734581</v>
      </c>
      <c r="F36" s="350">
        <v>0.37188059567517473</v>
      </c>
      <c r="G36" s="350">
        <v>2.6689592689678472E-2</v>
      </c>
      <c r="H36" s="350">
        <v>5.3885665252985611</v>
      </c>
      <c r="I36" s="350">
        <v>24.326407094814407</v>
      </c>
      <c r="J36" s="81"/>
      <c r="K36" s="82"/>
    </row>
    <row r="37" spans="2:11" ht="22.5" customHeight="1">
      <c r="B37" s="64" t="s">
        <v>402</v>
      </c>
      <c r="C37" s="350">
        <v>10.015675734628791</v>
      </c>
      <c r="D37" s="350">
        <v>1.3133954229836609</v>
      </c>
      <c r="E37" s="350">
        <v>4.325962344934374</v>
      </c>
      <c r="F37" s="350">
        <v>0.51338284958446856</v>
      </c>
      <c r="G37" s="350">
        <v>6.5847786835750238E-2</v>
      </c>
      <c r="H37" s="350">
        <v>4.1408681182959883</v>
      </c>
      <c r="I37" s="350">
        <v>20.375132257263033</v>
      </c>
      <c r="J37" s="81"/>
      <c r="K37" s="82"/>
    </row>
    <row r="38" spans="2:11" ht="22.5" customHeight="1">
      <c r="B38" s="64" t="s">
        <v>403</v>
      </c>
      <c r="C38" s="350">
        <v>11.008879038254197</v>
      </c>
      <c r="D38" s="350">
        <v>1.3162554028299693</v>
      </c>
      <c r="E38" s="350">
        <v>3.9883530411110613</v>
      </c>
      <c r="F38" s="350">
        <v>0.84070785923958369</v>
      </c>
      <c r="G38" s="350">
        <v>0.1112008645011371</v>
      </c>
      <c r="H38" s="350">
        <v>4.1211591263174734</v>
      </c>
      <c r="I38" s="350">
        <v>21.386555332253423</v>
      </c>
      <c r="J38" s="81"/>
      <c r="K38" s="82"/>
    </row>
    <row r="39" spans="2:11" ht="22.5" customHeight="1">
      <c r="B39" s="64" t="s">
        <v>404</v>
      </c>
      <c r="C39" s="350">
        <v>10.007830982095964</v>
      </c>
      <c r="D39" s="350">
        <v>1.0651292489235793</v>
      </c>
      <c r="E39" s="350">
        <v>3.9305931040469373</v>
      </c>
      <c r="F39" s="350">
        <v>0.76623365843660018</v>
      </c>
      <c r="G39" s="350">
        <v>0.11032394864383416</v>
      </c>
      <c r="H39" s="350">
        <v>3.8679752967046115</v>
      </c>
      <c r="I39" s="350">
        <v>19.748086238851524</v>
      </c>
      <c r="J39" s="81"/>
      <c r="K39" s="82"/>
    </row>
    <row r="40" spans="2:11" ht="22.8" customHeight="1">
      <c r="B40" s="64" t="s">
        <v>383</v>
      </c>
      <c r="C40" s="350">
        <v>11.622064067112504</v>
      </c>
      <c r="D40" s="350">
        <v>1.5208993760712715</v>
      </c>
      <c r="E40" s="350">
        <v>4.6025098806718319</v>
      </c>
      <c r="F40" s="350">
        <v>0.50388135298300019</v>
      </c>
      <c r="G40" s="350">
        <v>6.8154768019768386E-2</v>
      </c>
      <c r="H40" s="350">
        <v>4.7432671773478923</v>
      </c>
      <c r="I40" s="350">
        <v>23.060776622206262</v>
      </c>
    </row>
    <row r="41" spans="2:11" ht="22.8" customHeight="1">
      <c r="B41" s="64" t="s">
        <v>384</v>
      </c>
      <c r="C41" s="350">
        <v>13.131891443600846</v>
      </c>
      <c r="D41" s="350">
        <v>1.0116351787785853</v>
      </c>
      <c r="E41" s="350">
        <v>3.9817853741059928</v>
      </c>
      <c r="F41" s="350">
        <v>0.53727435699458659</v>
      </c>
      <c r="G41" s="350">
        <v>6.8752560664842893E-2</v>
      </c>
      <c r="H41" s="350">
        <v>3.1594631765669332</v>
      </c>
      <c r="I41" s="350">
        <v>21.890802090711787</v>
      </c>
    </row>
    <row r="42" spans="2:11" ht="15.6">
      <c r="B42" s="64" t="s">
        <v>400</v>
      </c>
      <c r="C42" s="350">
        <v>18.870883164203605</v>
      </c>
      <c r="D42" s="350">
        <v>0.859567988255863</v>
      </c>
      <c r="E42" s="350">
        <v>4.0747610386916868</v>
      </c>
      <c r="F42" s="350">
        <v>0.73180358376672161</v>
      </c>
      <c r="G42" s="350">
        <v>0.11611516103887153</v>
      </c>
      <c r="H42" s="350">
        <v>2.6921104560521081</v>
      </c>
      <c r="I42" s="350">
        <v>27.345241392008852</v>
      </c>
    </row>
    <row r="43" spans="2:11">
      <c r="D43" s="424"/>
    </row>
  </sheetData>
  <mergeCells count="2">
    <mergeCell ref="B2:B3"/>
    <mergeCell ref="C2:I2"/>
  </mergeCells>
  <printOptions horizontalCentered="1"/>
  <pageMargins left="0.25" right="0.25" top="0.75" bottom="0.5" header="0.25" footer="0.25"/>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tabSelected="1" zoomScaleNormal="100" workbookViewId="0">
      <selection activeCell="B7" sqref="B7:F7"/>
    </sheetView>
  </sheetViews>
  <sheetFormatPr defaultColWidth="9.21875" defaultRowHeight="15.6"/>
  <cols>
    <col min="1" max="1" width="0.21875" style="53" customWidth="1"/>
    <col min="2" max="3" width="12.21875" style="53" customWidth="1"/>
    <col min="4" max="4" width="19.44140625" style="53" customWidth="1"/>
    <col min="5" max="5" width="11.44140625" style="53" customWidth="1"/>
    <col min="6" max="6" width="46.44140625" style="53" customWidth="1"/>
    <col min="7" max="7" width="13" style="53" customWidth="1"/>
    <col min="8" max="8" width="1.21875" style="53" customWidth="1"/>
    <col min="9" max="12" width="9.21875" style="53"/>
    <col min="13" max="13" width="20.44140625" style="53" customWidth="1"/>
    <col min="14" max="16384" width="9.21875" style="53"/>
  </cols>
  <sheetData>
    <row r="3" spans="2:6" ht="30" customHeight="1">
      <c r="B3" s="461" t="s">
        <v>21</v>
      </c>
      <c r="C3" s="461"/>
      <c r="D3" s="461"/>
      <c r="E3" s="461"/>
      <c r="F3" s="461"/>
    </row>
    <row r="4" spans="2:6" ht="36" customHeight="1">
      <c r="B4" s="462" t="s">
        <v>156</v>
      </c>
      <c r="C4" s="462"/>
      <c r="D4" s="462"/>
      <c r="E4" s="462"/>
      <c r="F4" s="462"/>
    </row>
    <row r="5" spans="2:6" ht="22.2" customHeight="1">
      <c r="B5" s="462" t="s">
        <v>174</v>
      </c>
      <c r="C5" s="462"/>
      <c r="D5" s="462"/>
      <c r="E5" s="462"/>
      <c r="F5" s="462"/>
    </row>
    <row r="6" spans="2:6" ht="22.2" customHeight="1">
      <c r="B6" s="462" t="s">
        <v>176</v>
      </c>
      <c r="C6" s="462"/>
      <c r="D6" s="462"/>
      <c r="E6" s="462"/>
      <c r="F6" s="462"/>
    </row>
    <row r="7" spans="2:6" ht="22.2" customHeight="1">
      <c r="B7" s="462" t="s">
        <v>179</v>
      </c>
      <c r="C7" s="462"/>
      <c r="D7" s="462"/>
      <c r="E7" s="462"/>
      <c r="F7" s="462"/>
    </row>
    <row r="8" spans="2:6" ht="22.2" customHeight="1">
      <c r="B8" s="462" t="s">
        <v>290</v>
      </c>
      <c r="C8" s="462"/>
      <c r="D8" s="462"/>
      <c r="E8" s="462"/>
      <c r="F8" s="462"/>
    </row>
    <row r="9" spans="2:6" ht="22.2" customHeight="1">
      <c r="B9" s="463" t="s">
        <v>221</v>
      </c>
      <c r="C9" s="463"/>
      <c r="D9" s="463"/>
      <c r="E9" s="463"/>
      <c r="F9" s="463"/>
    </row>
    <row r="10" spans="2:6" ht="30.75" customHeight="1">
      <c r="B10" s="464" t="s">
        <v>370</v>
      </c>
      <c r="C10" s="464"/>
      <c r="D10" s="464"/>
      <c r="E10" s="464"/>
      <c r="F10" s="464"/>
    </row>
    <row r="11" spans="2:6" ht="33.75" customHeight="1">
      <c r="B11" s="464" t="s">
        <v>371</v>
      </c>
      <c r="C11" s="464"/>
      <c r="D11" s="464"/>
      <c r="E11" s="464"/>
      <c r="F11" s="464"/>
    </row>
    <row r="12" spans="2:6" ht="21.75" customHeight="1">
      <c r="B12" s="464" t="s">
        <v>355</v>
      </c>
      <c r="C12" s="464"/>
      <c r="D12" s="464"/>
      <c r="E12" s="464"/>
      <c r="F12" s="464"/>
    </row>
    <row r="13" spans="2:6" ht="31.5" customHeight="1">
      <c r="B13" s="464" t="s">
        <v>355</v>
      </c>
      <c r="C13" s="464"/>
      <c r="D13" s="464"/>
      <c r="E13" s="464"/>
      <c r="F13" s="464"/>
    </row>
    <row r="14" spans="2:6" ht="32.25" customHeight="1">
      <c r="B14" s="464" t="s">
        <v>372</v>
      </c>
      <c r="C14" s="464"/>
      <c r="D14" s="464"/>
      <c r="E14" s="464"/>
      <c r="F14" s="464"/>
    </row>
    <row r="15" spans="2:6" ht="24" customHeight="1">
      <c r="B15" s="464" t="s">
        <v>373</v>
      </c>
      <c r="C15" s="464"/>
      <c r="D15" s="464"/>
      <c r="E15" s="464"/>
      <c r="F15" s="464"/>
    </row>
    <row r="16" spans="2:6" ht="32.25" customHeight="1">
      <c r="B16" s="464" t="s">
        <v>357</v>
      </c>
      <c r="C16" s="464"/>
      <c r="D16" s="464"/>
      <c r="E16" s="464"/>
      <c r="F16" s="464"/>
    </row>
    <row r="17" spans="2:6" ht="34.5" customHeight="1">
      <c r="B17" s="464" t="s">
        <v>358</v>
      </c>
      <c r="C17" s="464"/>
      <c r="D17" s="464"/>
      <c r="E17" s="464"/>
      <c r="F17" s="464"/>
    </row>
    <row r="18" spans="2:6" ht="35.25" customHeight="1">
      <c r="B18" s="464" t="s">
        <v>374</v>
      </c>
      <c r="C18" s="464"/>
      <c r="D18" s="464"/>
      <c r="E18" s="464"/>
      <c r="F18" s="464"/>
    </row>
    <row r="19" spans="2:6" ht="36" customHeight="1">
      <c r="B19" s="464" t="s">
        <v>375</v>
      </c>
      <c r="C19" s="464"/>
      <c r="D19" s="464"/>
      <c r="E19" s="464"/>
      <c r="F19" s="464"/>
    </row>
    <row r="20" spans="2:6" ht="33" customHeight="1">
      <c r="B20" s="464" t="s">
        <v>359</v>
      </c>
      <c r="C20" s="464"/>
      <c r="D20" s="464"/>
      <c r="E20" s="464"/>
      <c r="F20" s="464"/>
    </row>
    <row r="21" spans="2:6" ht="22.2" customHeight="1">
      <c r="B21" s="464" t="s">
        <v>360</v>
      </c>
      <c r="C21" s="464"/>
      <c r="D21" s="464"/>
      <c r="E21" s="464"/>
      <c r="F21" s="464"/>
    </row>
    <row r="22" spans="2:6" ht="22.2" customHeight="1">
      <c r="B22" s="465"/>
      <c r="C22" s="465"/>
      <c r="D22" s="465"/>
      <c r="E22" s="465"/>
      <c r="F22" s="465"/>
    </row>
    <row r="23" spans="2:6" ht="30" customHeight="1">
      <c r="B23" s="465"/>
      <c r="C23" s="465"/>
      <c r="D23" s="465"/>
      <c r="E23" s="465"/>
      <c r="F23" s="465"/>
    </row>
    <row r="24" spans="2:6" ht="30.6" customHeight="1">
      <c r="B24" s="465"/>
      <c r="C24" s="465"/>
      <c r="D24" s="465"/>
      <c r="E24" s="465"/>
      <c r="F24" s="465"/>
    </row>
    <row r="25" spans="2:6" ht="22.2" customHeight="1">
      <c r="B25" s="453"/>
      <c r="C25" s="453"/>
      <c r="D25" s="453"/>
      <c r="E25" s="453"/>
      <c r="F25" s="453"/>
    </row>
    <row r="26" spans="2:6" ht="22.2" customHeight="1">
      <c r="B26" s="453"/>
      <c r="C26" s="453"/>
      <c r="D26" s="453"/>
      <c r="E26" s="453"/>
      <c r="F26" s="453"/>
    </row>
    <row r="27" spans="2:6" ht="22.2" customHeight="1">
      <c r="B27" s="453"/>
      <c r="C27" s="453"/>
      <c r="D27" s="453"/>
      <c r="E27" s="453"/>
      <c r="F27" s="453"/>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hyperlinks>
    <hyperlink ref="B4:F4" location="'A1 current gdp_all'!Print_Area" display="Appendix 1- Quarterly Gross Domestic Product at current prices by economic activity and respective sectoral distribution" xr:uid="{631C97F1-2FD5-43B1-A4D9-A54C5D90E473}"/>
    <hyperlink ref="B5:F5" location="'A2 current gdp_agric'!Print_Area" display="Appendix 2 - Agriculture: value added by activity at current prices" xr:uid="{CEA4AD59-E7D0-4611-BC66-6696650AD0C6}"/>
    <hyperlink ref="B6:F6" location="'A3 current gdp_industry'!Print_Area" display="Appendix 3- Industry: value added by activity at current prices" xr:uid="{2AABD450-1E2E-4C0F-8FDB-E9118D4F97E3}"/>
    <hyperlink ref="B7:F7" location="'A4 current gdp_service'!Print_Area" display="Appendix 4 - Services: value added by activity at current prices" xr:uid="{11E67BDA-7FC6-4C78-A4B9-93F9D254B09C}"/>
    <hyperlink ref="B8:F8" location="'A5 constant gdp_all'!Print_Area" display="Appendix 5 - Quarterly value added and GDP at constant 2016 prices by economic activity" xr:uid="{04BCA9B3-6AD9-43AA-9792-F6245BB927BC}"/>
    <hyperlink ref="B9:F9" location="'A6 Deflators'!Print_Area" display="Appendix 6-GDP Deflators by economic activity" xr:uid="{4A3E0630-B582-4BEF-BA18-5CFA4BEDC154}"/>
    <hyperlink ref="B10:F10" location="'A7a constant gdp_Agric'!Print_Area" display="Appendix 7a - Agriculture: quarterly value added at constant 2016 prices by economic activity" xr:uid="{E238D9A3-0D2D-441B-9770-E9B44647D46A}"/>
    <hyperlink ref="B11:F11" location="'A7bconstant gdp_Agric Structure'!Print_Area" display="Appendix 7b - Agriculture structure: quarterly value added at constant 2016 prices by economic activity" xr:uid="{024C2D16-8F87-4832-A220-914AE3CFFDCE}"/>
    <hyperlink ref="B12:F12" location="'A8a Y on Y growth rate agric'!Print_Area" display="Appendix 8b - Agriculture: quarterly value added at constant 2016 prices by economic activity (year-on-year change in contribution)" xr:uid="{982A8FE7-63BA-424B-BDA3-8D9EE53FCEA2}"/>
    <hyperlink ref="B13:F13" location="'A8b Y on Y contribution agric'!Print_Area" display="Appendix 8b - Agriculture: quarterly value added at constant 2016 prices by economic activity (year-on-year change in contribution)" xr:uid="{AF7DDE6E-7DC3-471F-BF20-FD7228D3F0CE}"/>
    <hyperlink ref="B14:F14" location="'A9a constant gdp  industry'!Print_Area" display="Appendix 9a - Industry: quarterly value added at constant 2016 prices by economic activity" xr:uid="{CE59F3A3-48F9-4076-AFC5-FA8CAA54A40E}"/>
    <hyperlink ref="B15:F15" location="'A9b GDP KP  industry structure'!Print_Area" display="Appendix 9b - Industry: quarterly value added at constant 2016 prices by economic activity" xr:uid="{DCEA1324-2F7A-4B9F-9FB6-F2107BFA64D2}"/>
    <hyperlink ref="B16:F16" location="'A10a Y on Y GR industry'!A1" display="Appendix 10a - Industry: quarterly value added at constant 2016 prices by economic activity (year-on-year change)" xr:uid="{FC574D1C-6EA4-4252-9361-44D70F35821D}"/>
    <hyperlink ref="B17:F17" location="'A10b Y on Y contribut industry'!A1" display="Appendix 10b - Industry: quarterly value added at constant 2016 prices by economic activity (year-on-year change in contribution)" xr:uid="{C8194C1B-BA7F-4866-882E-6470E45FE891}"/>
    <hyperlink ref="B18:F18" location="'A11a constant gpd  services'!A1" display="Appendix 11a - Services: quarterly value added at constant 2016 prices by economic activity" xr:uid="{EF4B5F18-16BC-4C8E-A103-F38EF2556F48}"/>
    <hyperlink ref="B19:F19" location="'A11b GDP KP  serv. structur'!A1" display="Appendix 11b - Services: quarterly value added at constant 2016 prices by economic activity" xr:uid="{B024C40C-7074-4E7B-99ED-9EFC26CADF3D}"/>
    <hyperlink ref="B20:F20" location="'A12a Y on Y GR services'!A1" display="Appendix 12a - Services:  quarterly value added at constant 2016 prices by economic activity (year-on-year change)" xr:uid="{8D24AD99-B95F-4322-903E-80F2331A4A6A}"/>
    <hyperlink ref="B21:F21" location="'A12b Y on Y contribut services'!A1" display="Appendix 12b - Services:  quarterly value added at constant 2016 prices by economic activity (year-on-year change in contribution)" xr:uid="{77AF00EC-ACAB-467B-B36E-DBACB41AA7B1}"/>
  </hyperlink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69D5F3"/>
  </sheetPr>
  <dimension ref="B1:I42"/>
  <sheetViews>
    <sheetView zoomScale="112" zoomScaleNormal="100" workbookViewId="0">
      <pane xSplit="2" ySplit="3" topLeftCell="C36" activePane="bottomRight" state="frozen"/>
      <selection activeCell="C40" sqref="C40"/>
      <selection pane="topRight" activeCell="C40" sqref="C40"/>
      <selection pane="bottomLeft" activeCell="C40" sqref="C40"/>
      <selection pane="bottomRight" activeCell="A28" sqref="A28:XFD42"/>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10" style="13" bestFit="1"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9" t="s">
        <v>357</v>
      </c>
      <c r="C1" s="410"/>
      <c r="D1" s="410"/>
      <c r="E1" s="410"/>
      <c r="F1" s="410"/>
      <c r="G1" s="410"/>
      <c r="H1" s="410"/>
      <c r="I1" s="410"/>
    </row>
    <row r="2" spans="2:9" ht="27.75" customHeight="1">
      <c r="B2" s="489" t="s">
        <v>323</v>
      </c>
      <c r="C2" s="493" t="s">
        <v>259</v>
      </c>
      <c r="D2" s="494"/>
      <c r="E2" s="494"/>
      <c r="F2" s="494"/>
      <c r="G2" s="494"/>
      <c r="H2" s="494"/>
      <c r="I2" s="494"/>
    </row>
    <row r="3" spans="2:9" s="12" customFormat="1" ht="70.5" customHeight="1">
      <c r="B3" s="490"/>
      <c r="C3" s="432" t="s">
        <v>330</v>
      </c>
      <c r="D3" s="432" t="s">
        <v>331</v>
      </c>
      <c r="E3" s="432" t="s">
        <v>332</v>
      </c>
      <c r="F3" s="432" t="s">
        <v>333</v>
      </c>
      <c r="G3" s="432" t="s">
        <v>334</v>
      </c>
      <c r="H3" s="432" t="s">
        <v>335</v>
      </c>
      <c r="I3" s="432" t="s">
        <v>63</v>
      </c>
    </row>
    <row r="4" spans="2:9" ht="22.5" customHeight="1">
      <c r="B4" s="64" t="s">
        <v>291</v>
      </c>
      <c r="C4" s="354"/>
      <c r="D4" s="354"/>
      <c r="E4" s="355"/>
      <c r="F4" s="355"/>
      <c r="G4" s="355"/>
      <c r="H4" s="355"/>
      <c r="I4" s="355"/>
    </row>
    <row r="5" spans="2:9" ht="22.5" customHeight="1">
      <c r="B5" s="64" t="s">
        <v>292</v>
      </c>
      <c r="C5" s="354"/>
      <c r="D5" s="354"/>
      <c r="E5" s="355"/>
      <c r="F5" s="355"/>
      <c r="G5" s="355"/>
      <c r="H5" s="355"/>
      <c r="I5" s="355"/>
    </row>
    <row r="6" spans="2:9" ht="22.5" customHeight="1">
      <c r="B6" s="64" t="s">
        <v>293</v>
      </c>
      <c r="C6" s="354"/>
      <c r="D6" s="354"/>
      <c r="E6" s="355"/>
      <c r="F6" s="355"/>
      <c r="G6" s="355"/>
      <c r="H6" s="355"/>
      <c r="I6" s="355"/>
    </row>
    <row r="7" spans="2:9" ht="22.5" customHeight="1">
      <c r="B7" s="64" t="s">
        <v>294</v>
      </c>
      <c r="C7" s="354"/>
      <c r="D7" s="354"/>
      <c r="E7" s="355"/>
      <c r="F7" s="355"/>
      <c r="G7" s="355"/>
      <c r="H7" s="355"/>
      <c r="I7" s="355"/>
    </row>
    <row r="8" spans="2:9" ht="22.5" customHeight="1">
      <c r="B8" s="64" t="s">
        <v>295</v>
      </c>
      <c r="C8" s="354">
        <v>55.842375421577799</v>
      </c>
      <c r="D8" s="354">
        <v>4.1709307840151979</v>
      </c>
      <c r="E8" s="354">
        <v>-3.036047496197412</v>
      </c>
      <c r="F8" s="354">
        <v>58.769971449177177</v>
      </c>
      <c r="G8" s="354">
        <v>-0.30833111000860924</v>
      </c>
      <c r="H8" s="354">
        <v>-13.888770661635832</v>
      </c>
      <c r="I8" s="354">
        <v>15.901195273811226</v>
      </c>
    </row>
    <row r="9" spans="2:9" ht="22.5" customHeight="1">
      <c r="B9" s="64" t="s">
        <v>296</v>
      </c>
      <c r="C9" s="354">
        <v>51.330360472997995</v>
      </c>
      <c r="D9" s="354">
        <v>19.45903401092832</v>
      </c>
      <c r="E9" s="354">
        <v>2.3113726075078915</v>
      </c>
      <c r="F9" s="354">
        <v>44.423698241139078</v>
      </c>
      <c r="G9" s="354">
        <v>1.9212790540056801</v>
      </c>
      <c r="H9" s="354">
        <v>-4.8598499472442285</v>
      </c>
      <c r="I9" s="354">
        <v>19.092242502822927</v>
      </c>
    </row>
    <row r="10" spans="2:9" ht="22.5" customHeight="1">
      <c r="B10" s="64" t="s">
        <v>297</v>
      </c>
      <c r="C10" s="354">
        <v>-4.3106925973646355</v>
      </c>
      <c r="D10" s="354">
        <v>27.790973871733968</v>
      </c>
      <c r="E10" s="354">
        <v>-13.152062765404722</v>
      </c>
      <c r="F10" s="354">
        <v>24.285249388624777</v>
      </c>
      <c r="G10" s="354">
        <v>11.952082639016552</v>
      </c>
      <c r="H10" s="354">
        <v>136.41149071081483</v>
      </c>
      <c r="I10" s="354">
        <v>7.1281593154317306</v>
      </c>
    </row>
    <row r="11" spans="2:9" ht="22.5" customHeight="1">
      <c r="B11" s="64" t="s">
        <v>298</v>
      </c>
      <c r="C11" s="354">
        <v>3.8782478184675995</v>
      </c>
      <c r="D11" s="354">
        <v>-7.5610602656144437</v>
      </c>
      <c r="E11" s="354">
        <v>7.8516934476992759</v>
      </c>
      <c r="F11" s="354">
        <v>53.184886760327373</v>
      </c>
      <c r="G11" s="354">
        <v>14.340714868345557</v>
      </c>
      <c r="H11" s="354">
        <v>9.5742414067255766</v>
      </c>
      <c r="I11" s="354">
        <v>6.4721483614894453</v>
      </c>
    </row>
    <row r="12" spans="2:9" ht="22.5" customHeight="1">
      <c r="B12" s="64" t="s">
        <v>299</v>
      </c>
      <c r="C12" s="354">
        <v>62.948031489201441</v>
      </c>
      <c r="D12" s="354">
        <v>3.0251114199453895</v>
      </c>
      <c r="E12" s="354">
        <v>-6.1882448651778077</v>
      </c>
      <c r="F12" s="354">
        <v>39.841898315596779</v>
      </c>
      <c r="G12" s="354">
        <v>32.294888848914326</v>
      </c>
      <c r="H12" s="354">
        <v>5.696421237870311</v>
      </c>
      <c r="I12" s="354">
        <v>30.056570912158065</v>
      </c>
    </row>
    <row r="13" spans="2:9" ht="22.5" customHeight="1">
      <c r="B13" s="64" t="s">
        <v>300</v>
      </c>
      <c r="C13" s="354">
        <v>42.237951442426066</v>
      </c>
      <c r="D13" s="354">
        <v>27.961684173181439</v>
      </c>
      <c r="E13" s="354">
        <v>12.357138537502806</v>
      </c>
      <c r="F13" s="354">
        <v>23.898801402994408</v>
      </c>
      <c r="G13" s="354">
        <v>-12.797947392241198</v>
      </c>
      <c r="H13" s="354">
        <v>-5.0088921312550383E-2</v>
      </c>
      <c r="I13" s="354">
        <v>23.787738882315892</v>
      </c>
    </row>
    <row r="14" spans="2:9" ht="22.5" customHeight="1">
      <c r="B14" s="64" t="s">
        <v>301</v>
      </c>
      <c r="C14" s="354">
        <v>18.175962289456621</v>
      </c>
      <c r="D14" s="354">
        <v>24.302484836626832</v>
      </c>
      <c r="E14" s="354">
        <v>-16.652574851348561</v>
      </c>
      <c r="F14" s="354">
        <v>-2.0846196465440272</v>
      </c>
      <c r="G14" s="354">
        <v>-13.638201710848364</v>
      </c>
      <c r="H14" s="354">
        <v>-12.870966523726324</v>
      </c>
      <c r="I14" s="354">
        <v>3.5076302045596464</v>
      </c>
    </row>
    <row r="15" spans="2:9" ht="22.5" customHeight="1">
      <c r="B15" s="64" t="s">
        <v>302</v>
      </c>
      <c r="C15" s="354">
        <v>92.527982021608381</v>
      </c>
      <c r="D15" s="354">
        <v>61.216947946721319</v>
      </c>
      <c r="E15" s="354">
        <v>3.0773961631864353</v>
      </c>
      <c r="F15" s="354">
        <v>-5.8395965631362259</v>
      </c>
      <c r="G15" s="354">
        <v>-25.166994208647324</v>
      </c>
      <c r="H15" s="354">
        <v>70.872389981984298</v>
      </c>
      <c r="I15" s="354">
        <v>54.622936516574441</v>
      </c>
    </row>
    <row r="16" spans="2:9" ht="22.5" customHeight="1">
      <c r="B16" s="64" t="s">
        <v>303</v>
      </c>
      <c r="C16" s="354">
        <v>-17.033707305316071</v>
      </c>
      <c r="D16" s="354">
        <v>37.513518542206754</v>
      </c>
      <c r="E16" s="354">
        <v>3.918430089393965</v>
      </c>
      <c r="F16" s="354">
        <v>-19.951143092377265</v>
      </c>
      <c r="G16" s="354">
        <v>-45.755074190598307</v>
      </c>
      <c r="H16" s="354">
        <v>39.813266537963699</v>
      </c>
      <c r="I16" s="354">
        <v>-1.8988375882901494</v>
      </c>
    </row>
    <row r="17" spans="2:9" ht="22.5" customHeight="1">
      <c r="B17" s="64" t="s">
        <v>304</v>
      </c>
      <c r="C17" s="354">
        <v>-16.274820159255142</v>
      </c>
      <c r="D17" s="354">
        <v>-7.1849824539167599</v>
      </c>
      <c r="E17" s="354">
        <v>-14.551489351456439</v>
      </c>
      <c r="F17" s="354">
        <v>-20.376235618399534</v>
      </c>
      <c r="G17" s="354">
        <v>-18.997422060980824</v>
      </c>
      <c r="H17" s="354">
        <v>-7.7635004873140474</v>
      </c>
      <c r="I17" s="354">
        <v>-13.928405055148772</v>
      </c>
    </row>
    <row r="18" spans="2:9" ht="22.5" customHeight="1">
      <c r="B18" s="64" t="s">
        <v>305</v>
      </c>
      <c r="C18" s="354">
        <v>-12.877065525122006</v>
      </c>
      <c r="D18" s="354">
        <v>-6.7982559695266218</v>
      </c>
      <c r="E18" s="354">
        <v>8.9884325262054858</v>
      </c>
      <c r="F18" s="354">
        <v>-1.144912569912151</v>
      </c>
      <c r="G18" s="354">
        <v>-34.460644593963792</v>
      </c>
      <c r="H18" s="354">
        <v>-7.2258652173305222</v>
      </c>
      <c r="I18" s="354">
        <v>-7.4435166395014107</v>
      </c>
    </row>
    <row r="19" spans="2:9" ht="22.5" customHeight="1">
      <c r="B19" s="64" t="s">
        <v>306</v>
      </c>
      <c r="C19" s="354">
        <v>-38.870019140325404</v>
      </c>
      <c r="D19" s="354">
        <v>-11.717476311305447</v>
      </c>
      <c r="E19" s="354">
        <v>-12.157686022088413</v>
      </c>
      <c r="F19" s="354">
        <v>16.020441235905565</v>
      </c>
      <c r="G19" s="354">
        <v>-13.143773785504237</v>
      </c>
      <c r="H19" s="354">
        <v>-11.679638131465666</v>
      </c>
      <c r="I19" s="354">
        <v>-26.259885767940389</v>
      </c>
    </row>
    <row r="20" spans="2:9" ht="22.5" customHeight="1">
      <c r="B20" s="64" t="s">
        <v>307</v>
      </c>
      <c r="C20" s="354">
        <v>-19.770210168147571</v>
      </c>
      <c r="D20" s="354">
        <v>-3.5500456651894297</v>
      </c>
      <c r="E20" s="354">
        <v>-15.575255407893721</v>
      </c>
      <c r="F20" s="354">
        <v>18.013461740166605</v>
      </c>
      <c r="G20" s="354">
        <v>-5.0237930196142457</v>
      </c>
      <c r="H20" s="354">
        <v>-2.3886637904704884</v>
      </c>
      <c r="I20" s="354">
        <v>-13.362428952557224</v>
      </c>
    </row>
    <row r="21" spans="2:9" ht="22.5" customHeight="1">
      <c r="B21" s="64" t="s">
        <v>308</v>
      </c>
      <c r="C21" s="354">
        <v>-18.187516155554633</v>
      </c>
      <c r="D21" s="354">
        <v>4.544727156344976</v>
      </c>
      <c r="E21" s="354">
        <v>-15.783228640086804</v>
      </c>
      <c r="F21" s="354">
        <v>23.461120623559978</v>
      </c>
      <c r="G21" s="354">
        <v>3.2616245725075572</v>
      </c>
      <c r="H21" s="354">
        <v>5.2738280018597976</v>
      </c>
      <c r="I21" s="354">
        <v>-10.910899330236518</v>
      </c>
    </row>
    <row r="22" spans="2:9" ht="22.5" customHeight="1">
      <c r="B22" s="64" t="s">
        <v>309</v>
      </c>
      <c r="C22" s="354">
        <v>7.6876310659906864</v>
      </c>
      <c r="D22" s="354">
        <v>61.776498007160598</v>
      </c>
      <c r="E22" s="354">
        <v>29.4450480944204</v>
      </c>
      <c r="F22" s="354">
        <v>42.230467445052369</v>
      </c>
      <c r="G22" s="354">
        <v>23.328548334002747</v>
      </c>
      <c r="H22" s="354">
        <v>58.876436254522162</v>
      </c>
      <c r="I22" s="354">
        <v>24.271777068897478</v>
      </c>
    </row>
    <row r="23" spans="2:9" ht="22.5" customHeight="1">
      <c r="B23" s="64" t="s">
        <v>310</v>
      </c>
      <c r="C23" s="354">
        <v>36.150407001107112</v>
      </c>
      <c r="D23" s="354">
        <v>50.797000833101691</v>
      </c>
      <c r="E23" s="354">
        <v>12.771624044739042</v>
      </c>
      <c r="F23" s="354">
        <v>12.417146677797746</v>
      </c>
      <c r="G23" s="354">
        <v>1.753568818022714</v>
      </c>
      <c r="H23" s="354">
        <v>42.908655049387505</v>
      </c>
      <c r="I23" s="354">
        <v>31.358427748918643</v>
      </c>
    </row>
    <row r="24" spans="2:9" ht="22.5" customHeight="1">
      <c r="B24" s="64" t="s">
        <v>311</v>
      </c>
      <c r="C24" s="354">
        <v>45.848986848395583</v>
      </c>
      <c r="D24" s="354">
        <v>22.222806740666528</v>
      </c>
      <c r="E24" s="354">
        <v>28.835260399627771</v>
      </c>
      <c r="F24" s="354">
        <v>25.809977270423005</v>
      </c>
      <c r="G24" s="354">
        <v>-8.7129208178219386</v>
      </c>
      <c r="H24" s="354">
        <v>34.847616156530421</v>
      </c>
      <c r="I24" s="354">
        <v>37.480421492308238</v>
      </c>
    </row>
    <row r="25" spans="2:9" ht="22.5" customHeight="1">
      <c r="B25" s="64" t="s">
        <v>312</v>
      </c>
      <c r="C25" s="354">
        <v>19.906372697959654</v>
      </c>
      <c r="D25" s="354">
        <v>36.308995356906024</v>
      </c>
      <c r="E25" s="354">
        <v>25.380393434489321</v>
      </c>
      <c r="F25" s="354">
        <v>12.420588042862974</v>
      </c>
      <c r="G25" s="354">
        <v>-45.525069710735977</v>
      </c>
      <c r="H25" s="354">
        <v>32.699376425988248</v>
      </c>
      <c r="I25" s="354">
        <v>24.633288699155017</v>
      </c>
    </row>
    <row r="26" spans="2:9" ht="22.5" customHeight="1">
      <c r="B26" s="64" t="s">
        <v>313</v>
      </c>
      <c r="C26" s="354">
        <v>13.801412181178179</v>
      </c>
      <c r="D26" s="354">
        <v>24.422832601358664</v>
      </c>
      <c r="E26" s="354">
        <v>4.5956056361102782</v>
      </c>
      <c r="F26" s="354">
        <v>3.7252202206557286</v>
      </c>
      <c r="G26" s="354">
        <v>-18.146342214555702</v>
      </c>
      <c r="H26" s="354">
        <v>8.7777004228161815</v>
      </c>
      <c r="I26" s="354">
        <v>10.860398062671408</v>
      </c>
    </row>
    <row r="27" spans="2:9" ht="22.5" customHeight="1">
      <c r="B27" s="64" t="s">
        <v>314</v>
      </c>
      <c r="C27" s="354">
        <v>65.849357182333563</v>
      </c>
      <c r="D27" s="354">
        <v>31.515413796913691</v>
      </c>
      <c r="E27" s="354">
        <v>12.817036003737158</v>
      </c>
      <c r="F27" s="354">
        <v>15.330135503045341</v>
      </c>
      <c r="G27" s="354">
        <v>-13.109101294526113</v>
      </c>
      <c r="H27" s="354">
        <v>25.627924967237732</v>
      </c>
      <c r="I27" s="354">
        <v>41.7476586991217</v>
      </c>
    </row>
    <row r="28" spans="2:9" s="524" customFormat="1" ht="22.5" customHeight="1">
      <c r="B28" s="523" t="s">
        <v>315</v>
      </c>
      <c r="C28" s="354">
        <v>33.857454277483868</v>
      </c>
      <c r="D28" s="354">
        <v>9.6889526542325086</v>
      </c>
      <c r="E28" s="354">
        <v>7.3469582812888206</v>
      </c>
      <c r="F28" s="354">
        <v>-31.037362220853254</v>
      </c>
      <c r="G28" s="354">
        <v>-11.296020773422484</v>
      </c>
      <c r="H28" s="354">
        <v>-12.623700284636001</v>
      </c>
      <c r="I28" s="354">
        <v>14.695125604235201</v>
      </c>
    </row>
    <row r="29" spans="2:9" s="524" customFormat="1" ht="22.5" customHeight="1">
      <c r="B29" s="523" t="s">
        <v>316</v>
      </c>
      <c r="C29" s="354">
        <v>57.572154637436284</v>
      </c>
      <c r="D29" s="354">
        <v>11.893379050128644</v>
      </c>
      <c r="E29" s="354">
        <v>5.6571048157985331</v>
      </c>
      <c r="F29" s="354">
        <v>-17.846045074039893</v>
      </c>
      <c r="G29" s="354">
        <v>-2.9945706013602091</v>
      </c>
      <c r="H29" s="354">
        <v>3.8164859661419968</v>
      </c>
      <c r="I29" s="354">
        <v>28.114141066864704</v>
      </c>
    </row>
    <row r="30" spans="2:9" s="524" customFormat="1" ht="22.5" customHeight="1">
      <c r="B30" s="523" t="s">
        <v>317</v>
      </c>
      <c r="C30" s="354">
        <v>34.312934394746861</v>
      </c>
      <c r="D30" s="354">
        <v>-27.660966892084687</v>
      </c>
      <c r="E30" s="354">
        <v>-16.962263128488573</v>
      </c>
      <c r="F30" s="354">
        <v>34.102075186289539</v>
      </c>
      <c r="G30" s="354">
        <v>-18.700902008992031</v>
      </c>
      <c r="H30" s="354">
        <v>-2.6293427731418575</v>
      </c>
      <c r="I30" s="354">
        <v>10.984041255167298</v>
      </c>
    </row>
    <row r="31" spans="2:9" s="524" customFormat="1" ht="22.5" customHeight="1">
      <c r="B31" s="523" t="s">
        <v>318</v>
      </c>
      <c r="C31" s="354">
        <v>-0.74259398972834845</v>
      </c>
      <c r="D31" s="354">
        <v>-40.06903263297189</v>
      </c>
      <c r="E31" s="354">
        <v>-17.504035337577491</v>
      </c>
      <c r="F31" s="354">
        <v>61.261792229148028</v>
      </c>
      <c r="G31" s="354">
        <v>22.469002032443825</v>
      </c>
      <c r="H31" s="354">
        <v>-38.148800674059615</v>
      </c>
      <c r="I31" s="354">
        <v>-11.813070215966988</v>
      </c>
    </row>
    <row r="32" spans="2:9" s="524" customFormat="1" ht="22.5" customHeight="1">
      <c r="B32" s="523" t="s">
        <v>319</v>
      </c>
      <c r="C32" s="354">
        <v>3.5054680941052396</v>
      </c>
      <c r="D32" s="354">
        <v>32.504609990621617</v>
      </c>
      <c r="E32" s="354">
        <v>1.516793693111552</v>
      </c>
      <c r="F32" s="354">
        <v>129.67561496338206</v>
      </c>
      <c r="G32" s="354">
        <v>3.6928500462107792</v>
      </c>
      <c r="H32" s="354">
        <v>41.67024909959261</v>
      </c>
      <c r="I32" s="354">
        <v>13.615485384753455</v>
      </c>
    </row>
    <row r="33" spans="2:9" s="524" customFormat="1" ht="21" customHeight="1">
      <c r="B33" s="523" t="s">
        <v>320</v>
      </c>
      <c r="C33" s="354">
        <v>12.855680004684359</v>
      </c>
      <c r="D33" s="354">
        <v>8.2386192561756388</v>
      </c>
      <c r="E33" s="354">
        <v>28.396912253316117</v>
      </c>
      <c r="F33" s="354">
        <v>106.10160176612476</v>
      </c>
      <c r="G33" s="354">
        <v>-17.399412997256405</v>
      </c>
      <c r="H33" s="354">
        <v>13.812473442760449</v>
      </c>
      <c r="I33" s="354">
        <v>16.708039920843689</v>
      </c>
    </row>
    <row r="34" spans="2:9" s="524" customFormat="1" ht="21" customHeight="1">
      <c r="B34" s="523" t="s">
        <v>321</v>
      </c>
      <c r="C34" s="354">
        <v>25.092226980276592</v>
      </c>
      <c r="D34" s="354">
        <v>60.521449334245801</v>
      </c>
      <c r="E34" s="354">
        <v>35.970424563734241</v>
      </c>
      <c r="F34" s="354">
        <v>28.155941706670035</v>
      </c>
      <c r="G34" s="354">
        <v>-1.6521619007098565</v>
      </c>
      <c r="H34" s="354">
        <v>31.966731126511718</v>
      </c>
      <c r="I34" s="354">
        <v>29.7277511713948</v>
      </c>
    </row>
    <row r="35" spans="2:9" s="524" customFormat="1" ht="21" customHeight="1">
      <c r="B35" s="523" t="s">
        <v>322</v>
      </c>
      <c r="C35" s="354">
        <v>6.2312767346032416</v>
      </c>
      <c r="D35" s="354">
        <v>90.485553578271094</v>
      </c>
      <c r="E35" s="354">
        <v>31.544292176234705</v>
      </c>
      <c r="F35" s="354">
        <v>1.9448566990681257</v>
      </c>
      <c r="G35" s="354">
        <v>-66.347750638592061</v>
      </c>
      <c r="H35" s="354">
        <v>91.898544473329906</v>
      </c>
      <c r="I35" s="354">
        <v>24.690131014372739</v>
      </c>
    </row>
    <row r="36" spans="2:9" s="524" customFormat="1" ht="21" customHeight="1">
      <c r="B36" s="523" t="s">
        <v>401</v>
      </c>
      <c r="C36" s="354">
        <v>-4.5073497783877059</v>
      </c>
      <c r="D36" s="354">
        <v>-4.0943585861988367</v>
      </c>
      <c r="E36" s="354">
        <v>33.420172211231971</v>
      </c>
      <c r="F36" s="354">
        <v>-32.966421930290849</v>
      </c>
      <c r="G36" s="354">
        <v>-39.193933913655613</v>
      </c>
      <c r="H36" s="354">
        <v>-5.8610402717518326</v>
      </c>
      <c r="I36" s="354">
        <v>0.1443981855948806</v>
      </c>
    </row>
    <row r="37" spans="2:9" s="524" customFormat="1" ht="21" customHeight="1">
      <c r="B37" s="523" t="s">
        <v>402</v>
      </c>
      <c r="C37" s="354">
        <v>4.514963400774306</v>
      </c>
      <c r="D37" s="354">
        <v>20.176623058204896</v>
      </c>
      <c r="E37" s="354">
        <v>23.516992898742984</v>
      </c>
      <c r="F37" s="354">
        <v>15.206542710678647</v>
      </c>
      <c r="G37" s="354">
        <v>204.47752143877767</v>
      </c>
      <c r="H37" s="354">
        <v>16.335227757314442</v>
      </c>
      <c r="I37" s="354">
        <v>11.921209530709959</v>
      </c>
    </row>
    <row r="38" spans="2:9" s="524" customFormat="1" ht="21" customHeight="1">
      <c r="B38" s="523" t="s">
        <v>403</v>
      </c>
      <c r="C38" s="354">
        <v>2.37033029374048</v>
      </c>
      <c r="D38" s="354">
        <v>22.294140828444384</v>
      </c>
      <c r="E38" s="354">
        <v>20.494737948269574</v>
      </c>
      <c r="F38" s="354">
        <v>61.76213349344161</v>
      </c>
      <c r="G38" s="354">
        <v>174.85644246518893</v>
      </c>
      <c r="H38" s="354">
        <v>17.809129999749757</v>
      </c>
      <c r="I38" s="354">
        <v>11.396426604586324</v>
      </c>
    </row>
    <row r="39" spans="2:9" s="524" customFormat="1" ht="21" customHeight="1">
      <c r="B39" s="523" t="s">
        <v>404</v>
      </c>
      <c r="C39" s="354">
        <v>1.1614532447734121</v>
      </c>
      <c r="D39" s="354">
        <v>-8.8370788065543593</v>
      </c>
      <c r="E39" s="354">
        <v>20.374299887092121</v>
      </c>
      <c r="F39" s="354">
        <v>41.280541397671442</v>
      </c>
      <c r="G39" s="354">
        <v>470.4447512856915</v>
      </c>
      <c r="H39" s="354">
        <v>2.7343171783168287</v>
      </c>
      <c r="I39" s="354">
        <v>5.8689310348582211</v>
      </c>
    </row>
    <row r="40" spans="2:9" s="524" customFormat="1" ht="21" customHeight="1">
      <c r="B40" s="523" t="s">
        <v>383</v>
      </c>
      <c r="C40" s="354">
        <v>-4.5632955745144841</v>
      </c>
      <c r="D40" s="354">
        <v>-11.17894329781592</v>
      </c>
      <c r="E40" s="354">
        <v>-5.974199001157487</v>
      </c>
      <c r="F40" s="354">
        <v>33.722788962470958</v>
      </c>
      <c r="G40" s="354">
        <v>152.0199695516435</v>
      </c>
      <c r="H40" s="354">
        <v>-13.12696462382678</v>
      </c>
      <c r="I40" s="354">
        <v>-6.442929252284884</v>
      </c>
    </row>
    <row r="41" spans="2:9" s="524" customFormat="1" ht="21.6" customHeight="1">
      <c r="B41" s="523" t="s">
        <v>384</v>
      </c>
      <c r="C41" s="354">
        <v>39.534374642317488</v>
      </c>
      <c r="D41" s="354">
        <v>-18.028552054410525</v>
      </c>
      <c r="E41" s="354">
        <v>-2.044394375918742</v>
      </c>
      <c r="F41" s="354">
        <v>11.37531329514286</v>
      </c>
      <c r="G41" s="354">
        <v>11.117350392061851</v>
      </c>
      <c r="H41" s="354">
        <v>-18.799990332266404</v>
      </c>
      <c r="I41" s="354">
        <v>14.339271291205847</v>
      </c>
    </row>
    <row r="42" spans="2:9" s="524" customFormat="1" ht="22.2" customHeight="1">
      <c r="B42" s="523" t="s">
        <v>400</v>
      </c>
      <c r="C42" s="354">
        <v>91.739709605748345</v>
      </c>
      <c r="D42" s="354">
        <v>-26.95289548191117</v>
      </c>
      <c r="E42" s="354">
        <v>14.280331131869687</v>
      </c>
      <c r="F42" s="354">
        <v>-2.6328711054771219</v>
      </c>
      <c r="G42" s="354">
        <v>16.800231792884901</v>
      </c>
      <c r="H42" s="354">
        <v>-26.93045040126853</v>
      </c>
      <c r="I42" s="354">
        <v>43.022334030854523</v>
      </c>
    </row>
  </sheetData>
  <mergeCells count="2">
    <mergeCell ref="C2:I2"/>
    <mergeCell ref="B2:B3"/>
  </mergeCells>
  <printOptions horizontalCentered="1"/>
  <pageMargins left="0.75" right="0.25" top="0.75" bottom="0.25" header="0.25" footer="0.25"/>
  <pageSetup scale="6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8ED5-BA35-41E5-8F05-FEF836278F59}">
  <sheetPr>
    <tabColor rgb="FF69D5F3"/>
  </sheetPr>
  <dimension ref="B1:I42"/>
  <sheetViews>
    <sheetView zoomScale="112" zoomScaleNormal="100" workbookViewId="0">
      <pane xSplit="2" ySplit="3" topLeftCell="C36" activePane="bottomRight" state="frozen"/>
      <selection activeCell="C40" sqref="C40"/>
      <selection pane="topRight" activeCell="C40" sqref="C40"/>
      <selection pane="bottomLeft" activeCell="C40" sqref="C40"/>
      <selection pane="bottomRight" activeCell="C40" sqref="C40"/>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9.21875" style="13"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9" t="s">
        <v>358</v>
      </c>
      <c r="C1" s="410"/>
      <c r="D1" s="410"/>
      <c r="E1" s="410"/>
      <c r="F1" s="410"/>
      <c r="G1" s="410"/>
      <c r="H1" s="410"/>
      <c r="I1" s="410"/>
    </row>
    <row r="2" spans="2:9" ht="27.75" customHeight="1">
      <c r="B2" s="489" t="s">
        <v>323</v>
      </c>
      <c r="C2" s="493" t="s">
        <v>356</v>
      </c>
      <c r="D2" s="494"/>
      <c r="E2" s="494"/>
      <c r="F2" s="494"/>
      <c r="G2" s="494"/>
      <c r="H2" s="494"/>
      <c r="I2" s="494"/>
    </row>
    <row r="3" spans="2:9" s="12" customFormat="1" ht="70.5" customHeight="1">
      <c r="B3" s="490"/>
      <c r="C3" s="432" t="s">
        <v>330</v>
      </c>
      <c r="D3" s="432" t="s">
        <v>331</v>
      </c>
      <c r="E3" s="432" t="s">
        <v>332</v>
      </c>
      <c r="F3" s="432" t="s">
        <v>333</v>
      </c>
      <c r="G3" s="432" t="s">
        <v>334</v>
      </c>
      <c r="H3" s="432" t="s">
        <v>335</v>
      </c>
      <c r="I3" s="432" t="s">
        <v>63</v>
      </c>
    </row>
    <row r="4" spans="2:9" ht="22.5" customHeight="1">
      <c r="B4" s="64" t="s">
        <v>291</v>
      </c>
      <c r="C4" s="354"/>
      <c r="D4" s="354"/>
      <c r="E4" s="355"/>
      <c r="F4" s="355"/>
      <c r="G4" s="355"/>
      <c r="H4" s="355"/>
      <c r="I4" s="355"/>
    </row>
    <row r="5" spans="2:9" ht="22.5" customHeight="1">
      <c r="B5" s="64" t="s">
        <v>292</v>
      </c>
      <c r="C5" s="354"/>
      <c r="D5" s="354"/>
      <c r="E5" s="355"/>
      <c r="F5" s="355"/>
      <c r="G5" s="355"/>
      <c r="H5" s="355"/>
      <c r="I5" s="355"/>
    </row>
    <row r="6" spans="2:9" ht="22.5" customHeight="1">
      <c r="B6" s="64" t="s">
        <v>293</v>
      </c>
      <c r="C6" s="354"/>
      <c r="D6" s="354"/>
      <c r="E6" s="355"/>
      <c r="F6" s="355"/>
      <c r="G6" s="355"/>
      <c r="H6" s="355"/>
      <c r="I6" s="355"/>
    </row>
    <row r="7" spans="2:9" ht="22.5" customHeight="1">
      <c r="B7" s="64" t="s">
        <v>294</v>
      </c>
      <c r="C7" s="354"/>
      <c r="D7" s="354"/>
      <c r="E7" s="355"/>
      <c r="F7" s="355"/>
      <c r="G7" s="355"/>
      <c r="H7" s="355"/>
      <c r="I7" s="355"/>
    </row>
    <row r="8" spans="2:9" ht="22.5" customHeight="1">
      <c r="B8" s="64" t="s">
        <v>295</v>
      </c>
      <c r="C8" s="354">
        <v>2.304642255644282</v>
      </c>
      <c r="D8" s="354">
        <v>3.2554664627326542E-2</v>
      </c>
      <c r="E8" s="354">
        <v>-0.109891857137288</v>
      </c>
      <c r="F8" s="354">
        <v>8.7372101344018849E-2</v>
      </c>
      <c r="G8" s="354">
        <v>-2.6569150547106694E-4</v>
      </c>
      <c r="H8" s="354">
        <v>-0.42946299779564551</v>
      </c>
      <c r="I8" s="354">
        <v>1.8849484751772232</v>
      </c>
    </row>
    <row r="9" spans="2:9" ht="22.5" customHeight="1">
      <c r="B9" s="64" t="s">
        <v>296</v>
      </c>
      <c r="C9" s="354">
        <v>1.9158148385800624</v>
      </c>
      <c r="D9" s="354">
        <v>0.1063423169442585</v>
      </c>
      <c r="E9" s="354">
        <v>7.0445819464928741E-2</v>
      </c>
      <c r="F9" s="354">
        <v>7.2390997291815237E-2</v>
      </c>
      <c r="G9" s="354">
        <v>1.5678733863558666E-3</v>
      </c>
      <c r="H9" s="354">
        <v>-0.1463013365455717</v>
      </c>
      <c r="I9" s="354">
        <v>2.0202605091218508</v>
      </c>
    </row>
    <row r="10" spans="2:9" ht="22.5" customHeight="1">
      <c r="B10" s="64" t="s">
        <v>297</v>
      </c>
      <c r="C10" s="354">
        <v>-0.278604806981673</v>
      </c>
      <c r="D10" s="354">
        <v>0.10538340169076912</v>
      </c>
      <c r="E10" s="354">
        <v>-0.44007600702105926</v>
      </c>
      <c r="F10" s="354">
        <v>5.0448618674792049E-2</v>
      </c>
      <c r="G10" s="354">
        <v>1.1526482635926651E-2</v>
      </c>
      <c r="H10" s="354">
        <v>1.3708827815919706</v>
      </c>
      <c r="I10" s="354">
        <v>0.81956047059072445</v>
      </c>
    </row>
    <row r="11" spans="2:9" ht="22.5" customHeight="1">
      <c r="B11" s="64" t="s">
        <v>298</v>
      </c>
      <c r="C11" s="354">
        <v>0.16959797636139995</v>
      </c>
      <c r="D11" s="354">
        <v>-3.8161434746873668E-2</v>
      </c>
      <c r="E11" s="354">
        <v>0.24467817844070774</v>
      </c>
      <c r="F11" s="354">
        <v>0.10405362333517207</v>
      </c>
      <c r="G11" s="354">
        <v>1.3177976959463699E-2</v>
      </c>
      <c r="H11" s="354">
        <v>0.13162785233428337</v>
      </c>
      <c r="I11" s="354">
        <v>0.62497417268415345</v>
      </c>
    </row>
    <row r="12" spans="2:9" ht="22.5" customHeight="1">
      <c r="B12" s="64" t="s">
        <v>299</v>
      </c>
      <c r="C12" s="354">
        <v>3.8237228564893257</v>
      </c>
      <c r="D12" s="354">
        <v>2.322989359681479E-2</v>
      </c>
      <c r="E12" s="354">
        <v>-0.20512274029139757</v>
      </c>
      <c r="F12" s="354">
        <v>8.8818768755432195E-2</v>
      </c>
      <c r="G12" s="354">
        <v>2.6201855167176848E-2</v>
      </c>
      <c r="H12" s="354">
        <v>0.14325272396260844</v>
      </c>
      <c r="I12" s="354">
        <v>3.9001033576799573</v>
      </c>
    </row>
    <row r="13" spans="2:9" ht="22.5" customHeight="1">
      <c r="B13" s="64" t="s">
        <v>300</v>
      </c>
      <c r="C13" s="354">
        <v>2.2389278155781902</v>
      </c>
      <c r="D13" s="354">
        <v>0.17131647349984586</v>
      </c>
      <c r="E13" s="354">
        <v>0.36162550272182947</v>
      </c>
      <c r="F13" s="354">
        <v>5.2785712925839064E-2</v>
      </c>
      <c r="G13" s="354">
        <v>-9.9898205336065478E-3</v>
      </c>
      <c r="H13" s="354">
        <v>-1.3463652838189076E-3</v>
      </c>
      <c r="I13" s="354">
        <v>2.8133193189082788</v>
      </c>
    </row>
    <row r="14" spans="2:9" ht="22.5" customHeight="1">
      <c r="B14" s="64" t="s">
        <v>301</v>
      </c>
      <c r="C14" s="354">
        <v>1.0426406963136581</v>
      </c>
      <c r="D14" s="354">
        <v>0.1092324323160189</v>
      </c>
      <c r="E14" s="354">
        <v>-0.44885598183475167</v>
      </c>
      <c r="F14" s="354">
        <v>-4.9921246719112841E-3</v>
      </c>
      <c r="G14" s="354">
        <v>-1.3657612801094839E-2</v>
      </c>
      <c r="H14" s="354">
        <v>-0.28363603484950417</v>
      </c>
      <c r="I14" s="354">
        <v>0.40073137447241419</v>
      </c>
    </row>
    <row r="15" spans="2:9" ht="22.5" customHeight="1">
      <c r="B15" s="64" t="s">
        <v>302</v>
      </c>
      <c r="C15" s="354">
        <v>4.0710334898859317</v>
      </c>
      <c r="D15" s="354">
        <v>0.27662439918841797</v>
      </c>
      <c r="E15" s="354">
        <v>0.10017610461522529</v>
      </c>
      <c r="F15" s="354">
        <v>-1.6950776315230769E-2</v>
      </c>
      <c r="G15" s="354">
        <v>-2.5611325466294636E-2</v>
      </c>
      <c r="H15" s="354">
        <v>1.0340721284607313</v>
      </c>
      <c r="I15" s="354">
        <v>5.4393440203687788</v>
      </c>
    </row>
    <row r="16" spans="2:9" ht="22.5" customHeight="1">
      <c r="B16" s="64" t="s">
        <v>303</v>
      </c>
      <c r="C16" s="354">
        <v>-1.6573152370930162</v>
      </c>
      <c r="D16" s="354">
        <v>0.29172880261835821</v>
      </c>
      <c r="E16" s="354">
        <v>0.11977281435408978</v>
      </c>
      <c r="F16" s="354">
        <v>-6.1138163757424667E-2</v>
      </c>
      <c r="G16" s="354">
        <v>-4.8275096219667295E-2</v>
      </c>
      <c r="H16" s="354">
        <v>1.0402349878704478</v>
      </c>
      <c r="I16" s="354">
        <v>-0.31499189222721208</v>
      </c>
    </row>
    <row r="17" spans="2:9" ht="22.5" customHeight="1">
      <c r="B17" s="64" t="s">
        <v>304</v>
      </c>
      <c r="C17" s="354">
        <v>-1.1462154419231758</v>
      </c>
      <c r="D17" s="354">
        <v>-5.261853858991053E-2</v>
      </c>
      <c r="E17" s="354">
        <v>-0.44693727169184372</v>
      </c>
      <c r="F17" s="354">
        <v>-5.2086917039352185E-2</v>
      </c>
      <c r="G17" s="354">
        <v>-1.2079141462708656E-2</v>
      </c>
      <c r="H17" s="354">
        <v>-0.19483121779054313</v>
      </c>
      <c r="I17" s="354">
        <v>-1.9047685284975326</v>
      </c>
    </row>
    <row r="18" spans="2:9" ht="22.5" customHeight="1">
      <c r="B18" s="64" t="s">
        <v>305</v>
      </c>
      <c r="C18" s="354">
        <v>-0.86688097517188623</v>
      </c>
      <c r="D18" s="354">
        <v>-3.7718499386922108E-2</v>
      </c>
      <c r="E18" s="354">
        <v>0.20052934388654547</v>
      </c>
      <c r="F18" s="354">
        <v>-2.6659867991781056E-3</v>
      </c>
      <c r="G18" s="354">
        <v>-2.9596402164745749E-2</v>
      </c>
      <c r="H18" s="354">
        <v>-0.13777777190148857</v>
      </c>
      <c r="I18" s="354">
        <v>-0.87411029153767383</v>
      </c>
    </row>
    <row r="19" spans="2:9" ht="22.5" customHeight="1">
      <c r="B19" s="64" t="s">
        <v>306</v>
      </c>
      <c r="C19" s="354">
        <v>-3.0297939957564592</v>
      </c>
      <c r="D19" s="354">
        <v>-7.8548246136182262E-2</v>
      </c>
      <c r="E19" s="354">
        <v>-0.37537729243740431</v>
      </c>
      <c r="F19" s="354">
        <v>4.0292334924693682E-2</v>
      </c>
      <c r="G19" s="354">
        <v>-9.2105777821412261E-3</v>
      </c>
      <c r="H19" s="354">
        <v>-0.26794640730192842</v>
      </c>
      <c r="I19" s="354">
        <v>-3.7205841844894221</v>
      </c>
    </row>
    <row r="20" spans="2:9" ht="22.5" customHeight="1">
      <c r="B20" s="64" t="s">
        <v>307</v>
      </c>
      <c r="C20" s="354">
        <v>-1.5527196470067803</v>
      </c>
      <c r="D20" s="354">
        <v>-3.6936435168238524E-2</v>
      </c>
      <c r="E20" s="354">
        <v>-0.48134674689067219</v>
      </c>
      <c r="F20" s="354">
        <v>4.2991347583023871E-2</v>
      </c>
      <c r="G20" s="354">
        <v>-2.7974277385843125E-3</v>
      </c>
      <c r="H20" s="354">
        <v>-8.4896774306516876E-2</v>
      </c>
      <c r="I20" s="354">
        <v>-2.1157056835277661</v>
      </c>
    </row>
    <row r="21" spans="2:9" ht="22.5" customHeight="1">
      <c r="B21" s="64" t="s">
        <v>308</v>
      </c>
      <c r="C21" s="354">
        <v>-1.0733359400747604</v>
      </c>
      <c r="D21" s="354">
        <v>3.0916852234669608E-2</v>
      </c>
      <c r="E21" s="354">
        <v>-0.41456783807315201</v>
      </c>
      <c r="F21" s="354">
        <v>4.7791679300692787E-2</v>
      </c>
      <c r="G21" s="354">
        <v>1.6812424257680154E-3</v>
      </c>
      <c r="H21" s="354">
        <v>0.12217599050568456</v>
      </c>
      <c r="I21" s="354">
        <v>-1.285338013681097</v>
      </c>
    </row>
    <row r="22" spans="2:9" ht="22.5" customHeight="1">
      <c r="B22" s="64" t="s">
        <v>309</v>
      </c>
      <c r="C22" s="354">
        <v>0.4914192028933882</v>
      </c>
      <c r="D22" s="354">
        <v>0.34816791505049932</v>
      </c>
      <c r="E22" s="354">
        <v>0.78031718883116918</v>
      </c>
      <c r="F22" s="354">
        <v>0.10594857336638858</v>
      </c>
      <c r="G22" s="354">
        <v>1.4311657441198495E-2</v>
      </c>
      <c r="H22" s="354">
        <v>1.1351212578323591</v>
      </c>
      <c r="I22" s="354">
        <v>2.8752857954150031</v>
      </c>
    </row>
    <row r="23" spans="2:9" ht="22.5" customHeight="1">
      <c r="B23" s="64" t="s">
        <v>310</v>
      </c>
      <c r="C23" s="354">
        <v>1.8716695321350039</v>
      </c>
      <c r="D23" s="354">
        <v>0.32664693899400521</v>
      </c>
      <c r="E23" s="354">
        <v>0.37638329615021487</v>
      </c>
      <c r="F23" s="354">
        <v>3.9370203512880161E-2</v>
      </c>
      <c r="G23" s="354">
        <v>1.1597221242317156E-3</v>
      </c>
      <c r="H23" s="354">
        <v>0.944686407119111</v>
      </c>
      <c r="I23" s="354">
        <v>3.5599161000354465</v>
      </c>
    </row>
    <row r="24" spans="2:9" ht="22.5" customHeight="1">
      <c r="B24" s="64" t="s">
        <v>311</v>
      </c>
      <c r="C24" s="354">
        <v>2.8865539787138976</v>
      </c>
      <c r="D24" s="354">
        <v>0.22282016823780784</v>
      </c>
      <c r="E24" s="354">
        <v>0.75170773721704631</v>
      </c>
      <c r="F24" s="354">
        <v>7.2633265894634147E-2</v>
      </c>
      <c r="G24" s="354">
        <v>-4.604031121721786E-3</v>
      </c>
      <c r="H24" s="354">
        <v>1.2079306988058471</v>
      </c>
      <c r="I24" s="354">
        <v>5.1370418177475106</v>
      </c>
    </row>
    <row r="25" spans="2:9" ht="22.5" customHeight="1">
      <c r="B25" s="64" t="s">
        <v>312</v>
      </c>
      <c r="C25" s="354">
        <v>1.0821362924837632</v>
      </c>
      <c r="D25" s="354">
        <v>0.2907446920403578</v>
      </c>
      <c r="E25" s="354">
        <v>0.63212748011751041</v>
      </c>
      <c r="F25" s="354">
        <v>3.5170932637464417E-2</v>
      </c>
      <c r="G25" s="354">
        <v>-2.7283112711924701E-2</v>
      </c>
      <c r="H25" s="354">
        <v>0.89789957644007634</v>
      </c>
      <c r="I25" s="354">
        <v>2.9107958610072457</v>
      </c>
    </row>
    <row r="26" spans="2:9" ht="22.5" customHeight="1">
      <c r="B26" s="64" t="s">
        <v>313</v>
      </c>
      <c r="C26" s="354">
        <v>0.96399338756096598</v>
      </c>
      <c r="D26" s="354">
        <v>0.22594463799602899</v>
      </c>
      <c r="E26" s="354">
        <v>0.15996030200277686</v>
      </c>
      <c r="F26" s="354">
        <v>1.3487732023578317E-2</v>
      </c>
      <c r="G26" s="354">
        <v>-1.3930928053792891E-2</v>
      </c>
      <c r="H26" s="354">
        <v>0.27281365352882569</v>
      </c>
      <c r="I26" s="354">
        <v>1.6222687850583839</v>
      </c>
    </row>
    <row r="27" spans="2:9" ht="22.5" customHeight="1">
      <c r="B27" s="64" t="s">
        <v>314</v>
      </c>
      <c r="C27" s="354">
        <v>4.7685388769727011</v>
      </c>
      <c r="D27" s="354">
        <v>0.31394610815093177</v>
      </c>
      <c r="E27" s="354">
        <v>0.43759315395091325</v>
      </c>
      <c r="F27" s="354">
        <v>5.6133647686940645E-2</v>
      </c>
      <c r="G27" s="354">
        <v>-9.0625947892385948E-3</v>
      </c>
      <c r="H27" s="354">
        <v>0.82834948132663089</v>
      </c>
      <c r="I27" s="354">
        <v>6.3954986732988797</v>
      </c>
    </row>
    <row r="28" spans="2:9" ht="22.5" customHeight="1">
      <c r="B28" s="64" t="s">
        <v>315</v>
      </c>
      <c r="C28" s="354">
        <v>3.2321782937843766</v>
      </c>
      <c r="D28" s="354">
        <v>0.12344466540089429</v>
      </c>
      <c r="E28" s="354">
        <v>0.25654001049796066</v>
      </c>
      <c r="F28" s="354">
        <v>-0.11424454987922636</v>
      </c>
      <c r="G28" s="354">
        <v>-5.6649610680781226E-3</v>
      </c>
      <c r="H28" s="354">
        <v>-0.61346041587001821</v>
      </c>
      <c r="I28" s="354">
        <v>2.8787930428659108</v>
      </c>
    </row>
    <row r="29" spans="2:9" ht="22.5" customHeight="1">
      <c r="B29" s="64" t="s">
        <v>316</v>
      </c>
      <c r="C29" s="354">
        <v>3.7230349250688857</v>
      </c>
      <c r="D29" s="354">
        <v>0.12878932579922434</v>
      </c>
      <c r="E29" s="354">
        <v>0.17525995846193201</v>
      </c>
      <c r="F29" s="354">
        <v>-5.6361441931905627E-2</v>
      </c>
      <c r="G29" s="354">
        <v>-9.699002418200837E-4</v>
      </c>
      <c r="H29" s="354">
        <v>0.13796641446933022</v>
      </c>
      <c r="I29" s="354">
        <v>4.1077192816256449</v>
      </c>
    </row>
    <row r="30" spans="2:9" ht="22.5" customHeight="1">
      <c r="B30" s="64" t="s">
        <v>317</v>
      </c>
      <c r="C30" s="354">
        <v>2.6675619215306692</v>
      </c>
      <c r="D30" s="354">
        <v>-0.31140954306288438</v>
      </c>
      <c r="E30" s="354">
        <v>-0.60398362802280103</v>
      </c>
      <c r="F30" s="354">
        <v>0.1252594844285039</v>
      </c>
      <c r="G30" s="354">
        <v>-1.1493440929804756E-2</v>
      </c>
      <c r="H30" s="354">
        <v>-8.6942254292709187E-2</v>
      </c>
      <c r="I30" s="354">
        <v>1.7789925396509729</v>
      </c>
    </row>
    <row r="31" spans="2:9" ht="22.5" customHeight="1">
      <c r="B31" s="64" t="s">
        <v>318</v>
      </c>
      <c r="C31" s="354">
        <v>-7.9548216263865892E-2</v>
      </c>
      <c r="D31" s="354">
        <v>-0.46821900594884835</v>
      </c>
      <c r="E31" s="354">
        <v>-0.60134986378836797</v>
      </c>
      <c r="F31" s="354">
        <v>0.23074973271210228</v>
      </c>
      <c r="G31" s="354">
        <v>1.2038410567755507E-2</v>
      </c>
      <c r="H31" s="354">
        <v>-1.3816520055785331</v>
      </c>
      <c r="I31" s="354">
        <v>-2.2879809482997575</v>
      </c>
    </row>
    <row r="32" spans="2:9" ht="22.5" customHeight="1">
      <c r="B32" s="64" t="s">
        <v>319</v>
      </c>
      <c r="C32" s="354">
        <v>0.42321087405314356</v>
      </c>
      <c r="D32" s="354">
        <v>0.42917120127843217</v>
      </c>
      <c r="E32" s="354">
        <v>5.3714436126001595E-2</v>
      </c>
      <c r="F32" s="354">
        <v>0.31099262956370288</v>
      </c>
      <c r="G32" s="354">
        <v>1.5520419370364709E-3</v>
      </c>
      <c r="H32" s="354">
        <v>1.6716557433004759</v>
      </c>
      <c r="I32" s="354">
        <v>2.8902969262587899</v>
      </c>
    </row>
    <row r="33" spans="2:9" ht="21" customHeight="1">
      <c r="B33" s="64" t="s">
        <v>320</v>
      </c>
      <c r="C33" s="354">
        <v>1.2112281976387218</v>
      </c>
      <c r="D33" s="354">
        <v>9.229969152866388E-2</v>
      </c>
      <c r="E33" s="354">
        <v>0.85945891917988704</v>
      </c>
      <c r="F33" s="354">
        <v>0.25454076437693529</v>
      </c>
      <c r="G33" s="354">
        <v>-5.0546369587922621E-3</v>
      </c>
      <c r="H33" s="354">
        <v>0.4793075908723054</v>
      </c>
      <c r="I33" s="354">
        <v>2.8917805266377226</v>
      </c>
    </row>
    <row r="34" spans="2:9" ht="21" customHeight="1">
      <c r="B34" s="64" t="s">
        <v>321</v>
      </c>
      <c r="C34" s="354">
        <v>2.5139767423285275</v>
      </c>
      <c r="D34" s="354">
        <v>0.47292703466458019</v>
      </c>
      <c r="E34" s="354">
        <v>1.0204929292653957</v>
      </c>
      <c r="F34" s="354">
        <v>0.13307084947939232</v>
      </c>
      <c r="G34" s="354">
        <v>-7.920879472022689E-4</v>
      </c>
      <c r="H34" s="354">
        <v>0.98754656114388695</v>
      </c>
      <c r="I34" s="354">
        <v>5.127222028934578</v>
      </c>
    </row>
    <row r="35" spans="2:9" ht="21" customHeight="1">
      <c r="B35" s="64" t="s">
        <v>322</v>
      </c>
      <c r="C35" s="354">
        <v>0.66454483671705156</v>
      </c>
      <c r="D35" s="354">
        <v>0.6355884968897334</v>
      </c>
      <c r="E35" s="354">
        <v>0.89670138295631663</v>
      </c>
      <c r="F35" s="354">
        <v>1.184884204282175E-2</v>
      </c>
      <c r="G35" s="354">
        <v>-4.3665964959762354E-2</v>
      </c>
      <c r="H35" s="354">
        <v>2.0648088493897649</v>
      </c>
      <c r="I35" s="354">
        <v>4.2298264430359263</v>
      </c>
    </row>
    <row r="36" spans="2:9" ht="21" customHeight="1">
      <c r="B36" s="64" t="s">
        <v>401</v>
      </c>
      <c r="C36" s="354">
        <v>-0.53318364186881972</v>
      </c>
      <c r="D36" s="354">
        <v>-6.7808468923856363E-2</v>
      </c>
      <c r="E36" s="354">
        <v>1.1373458441228996</v>
      </c>
      <c r="F36" s="354">
        <v>-0.17189369337902205</v>
      </c>
      <c r="G36" s="354">
        <v>-1.6169288454627954E-2</v>
      </c>
      <c r="H36" s="354">
        <v>-0.3153229444767468</v>
      </c>
      <c r="I36" s="354">
        <v>3.296780701982617E-2</v>
      </c>
    </row>
    <row r="37" spans="2:9" ht="21" customHeight="1">
      <c r="B37" s="64" t="s">
        <v>402</v>
      </c>
      <c r="C37" s="354">
        <v>0.45582704615972497</v>
      </c>
      <c r="D37" s="354">
        <v>0.23231008092049976</v>
      </c>
      <c r="E37" s="354">
        <v>0.86772455274394655</v>
      </c>
      <c r="F37" s="354">
        <v>7.1390228460490882E-2</v>
      </c>
      <c r="G37" s="354">
        <v>4.6588163686170123E-2</v>
      </c>
      <c r="H37" s="354">
        <v>0.61256111124668422</v>
      </c>
      <c r="I37" s="354">
        <v>2.286401183217516</v>
      </c>
    </row>
    <row r="38" spans="2:9" ht="21" customHeight="1">
      <c r="B38" s="64" t="s">
        <v>403</v>
      </c>
      <c r="C38" s="354">
        <v>0.2821770804644595</v>
      </c>
      <c r="D38" s="354">
        <v>0.26562511176188075</v>
      </c>
      <c r="E38" s="354">
        <v>0.75095126942303869</v>
      </c>
      <c r="F38" s="354">
        <v>0.3553320686629643</v>
      </c>
      <c r="G38" s="354">
        <v>7.8311898778776243E-2</v>
      </c>
      <c r="H38" s="354">
        <v>0.68964725594069842</v>
      </c>
      <c r="I38" s="354">
        <v>2.4220446850318189</v>
      </c>
    </row>
    <row r="39" spans="2:9" ht="21" customHeight="1">
      <c r="B39" s="64" t="s">
        <v>404</v>
      </c>
      <c r="C39" s="354">
        <v>0.12195417992956603</v>
      </c>
      <c r="D39" s="354">
        <v>-0.10958796481379798</v>
      </c>
      <c r="E39" s="354">
        <v>0.70611764463991589</v>
      </c>
      <c r="F39" s="354">
        <v>0.23762619580830141</v>
      </c>
      <c r="G39" s="354">
        <v>9.6568368124006015E-2</v>
      </c>
      <c r="H39" s="354">
        <v>0.10926651707774979</v>
      </c>
      <c r="I39" s="354">
        <v>1.1619449407657401</v>
      </c>
    </row>
    <row r="40" spans="2:9" ht="22.2" customHeight="1">
      <c r="B40" s="64" t="s">
        <v>383</v>
      </c>
      <c r="C40" s="354">
        <v>-0.54843743105424447</v>
      </c>
      <c r="D40" s="354">
        <v>-0.18891478845326903</v>
      </c>
      <c r="E40" s="354">
        <v>-0.28860777687909855</v>
      </c>
      <c r="F40" s="354">
        <v>0.12540850847191912</v>
      </c>
      <c r="G40" s="354">
        <v>4.057351068030688E-2</v>
      </c>
      <c r="H40" s="354">
        <v>-0.70735522150731434</v>
      </c>
      <c r="I40" s="354">
        <v>-1.5673331987417038</v>
      </c>
    </row>
    <row r="41" spans="2:9" ht="22.2" customHeight="1">
      <c r="B41" s="64" t="s">
        <v>384</v>
      </c>
      <c r="C41" s="354">
        <v>3.959634767887831</v>
      </c>
      <c r="D41" s="354">
        <v>-0.23678617751285466</v>
      </c>
      <c r="E41" s="354">
        <v>-8.8439730884201082E-2</v>
      </c>
      <c r="F41" s="354">
        <v>5.8398907543765248E-2</v>
      </c>
      <c r="G41" s="354">
        <v>7.3205291879483349E-3</v>
      </c>
      <c r="H41" s="354">
        <v>-0.77848280591154739</v>
      </c>
      <c r="I41" s="354">
        <v>2.9216454903109415</v>
      </c>
    </row>
    <row r="42" spans="2:9" ht="22.2" customHeight="1">
      <c r="B42" s="64" t="s">
        <v>400</v>
      </c>
      <c r="C42" s="354">
        <v>10.099513660542501</v>
      </c>
      <c r="D42" s="354">
        <v>-0.35476894299977035</v>
      </c>
      <c r="E42" s="354">
        <v>0.56955002097865393</v>
      </c>
      <c r="F42" s="354">
        <v>-2.2134754307394255E-2</v>
      </c>
      <c r="G42" s="354">
        <v>1.8682002991882895E-2</v>
      </c>
      <c r="H42" s="354">
        <v>-1.1098467144702786</v>
      </c>
      <c r="I42" s="354">
        <v>9.2009952727355948</v>
      </c>
    </row>
  </sheetData>
  <mergeCells count="2">
    <mergeCell ref="B2:B3"/>
    <mergeCell ref="C2:I2"/>
  </mergeCells>
  <printOptions horizontalCentered="1"/>
  <pageMargins left="0.75" right="0.25" top="0.75" bottom="0.25" header="0.25" footer="0.25"/>
  <pageSetup scale="6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79998168889431442"/>
  </sheetPr>
  <dimension ref="A1:S42"/>
  <sheetViews>
    <sheetView topLeftCell="A27" zoomScaleNormal="100" workbookViewId="0">
      <selection activeCell="C40" sqref="C40"/>
    </sheetView>
  </sheetViews>
  <sheetFormatPr defaultColWidth="8.44140625" defaultRowHeight="14.4"/>
  <cols>
    <col min="1" max="1" width="1.44140625" style="13" customWidth="1"/>
    <col min="2" max="2" width="10.109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9" t="s">
        <v>374</v>
      </c>
      <c r="C1" s="418"/>
      <c r="D1" s="418"/>
      <c r="E1" s="418"/>
      <c r="F1" s="418"/>
      <c r="G1" s="418"/>
      <c r="H1" s="418"/>
      <c r="I1" s="418"/>
      <c r="J1" s="418"/>
      <c r="K1" s="418"/>
      <c r="L1" s="418"/>
      <c r="M1" s="418"/>
      <c r="N1" s="418"/>
    </row>
    <row r="2" spans="1:19" ht="26.25" customHeight="1">
      <c r="A2"/>
      <c r="B2" s="489" t="s">
        <v>323</v>
      </c>
      <c r="C2" s="487" t="s">
        <v>394</v>
      </c>
      <c r="D2" s="515"/>
      <c r="E2" s="515"/>
      <c r="F2" s="515"/>
      <c r="G2" s="515"/>
      <c r="H2" s="515"/>
      <c r="I2" s="515"/>
      <c r="J2" s="515"/>
      <c r="K2" s="515"/>
      <c r="L2" s="515"/>
      <c r="M2" s="515"/>
      <c r="N2" s="515"/>
    </row>
    <row r="3" spans="1:19" s="12" customFormat="1" ht="169.5" customHeight="1">
      <c r="A3" s="80"/>
      <c r="B3" s="490"/>
      <c r="C3" s="434" t="s">
        <v>336</v>
      </c>
      <c r="D3" s="434" t="s">
        <v>337</v>
      </c>
      <c r="E3" s="434" t="s">
        <v>338</v>
      </c>
      <c r="F3" s="434" t="s">
        <v>339</v>
      </c>
      <c r="G3" s="434" t="s">
        <v>340</v>
      </c>
      <c r="H3" s="434" t="s">
        <v>341</v>
      </c>
      <c r="I3" s="434" t="s">
        <v>342</v>
      </c>
      <c r="J3" s="434" t="s">
        <v>343</v>
      </c>
      <c r="K3" s="434" t="s">
        <v>344</v>
      </c>
      <c r="L3" s="434" t="s">
        <v>345</v>
      </c>
      <c r="M3" s="434" t="s">
        <v>346</v>
      </c>
      <c r="N3" s="434" t="s">
        <v>63</v>
      </c>
    </row>
    <row r="4" spans="1:19" ht="20.25" customHeight="1">
      <c r="A4"/>
      <c r="B4" s="64" t="s">
        <v>291</v>
      </c>
      <c r="C4" s="68">
        <v>315.96416161247134</v>
      </c>
      <c r="D4" s="68">
        <v>3.7353068918259811</v>
      </c>
      <c r="E4" s="68">
        <v>18.289906196488673</v>
      </c>
      <c r="F4" s="68">
        <v>19.209972347400818</v>
      </c>
      <c r="G4" s="68">
        <v>17.247163737649569</v>
      </c>
      <c r="H4" s="68">
        <v>26.180561624460218</v>
      </c>
      <c r="I4" s="68">
        <v>5.4160815993324833</v>
      </c>
      <c r="J4" s="68">
        <v>2.5242379037830007</v>
      </c>
      <c r="K4" s="68">
        <v>92.024761066370687</v>
      </c>
      <c r="L4" s="68">
        <v>0.91363121530711733</v>
      </c>
      <c r="M4" s="68">
        <v>15.190651717799531</v>
      </c>
      <c r="N4" s="87">
        <v>516.69643591288934</v>
      </c>
      <c r="Q4" s="13"/>
      <c r="R4" s="82"/>
      <c r="S4" s="81"/>
    </row>
    <row r="5" spans="1:19" ht="20.25" customHeight="1">
      <c r="A5"/>
      <c r="B5" s="64" t="s">
        <v>292</v>
      </c>
      <c r="C5" s="68">
        <v>306.24674532825532</v>
      </c>
      <c r="D5" s="68">
        <v>3.8181317036272135</v>
      </c>
      <c r="E5" s="68">
        <v>18.339419989767208</v>
      </c>
      <c r="F5" s="68">
        <v>20.521654941893765</v>
      </c>
      <c r="G5" s="68">
        <v>17.871468367157714</v>
      </c>
      <c r="H5" s="68">
        <v>33.574868689406578</v>
      </c>
      <c r="I5" s="68">
        <v>5.1454432278008682</v>
      </c>
      <c r="J5" s="68">
        <v>2.5538653895785273</v>
      </c>
      <c r="K5" s="68">
        <v>102.62439292952776</v>
      </c>
      <c r="L5" s="68">
        <v>1.8511431015960462</v>
      </c>
      <c r="M5" s="68">
        <v>12.240421830767975</v>
      </c>
      <c r="N5" s="87">
        <v>524.78755549937898</v>
      </c>
      <c r="Q5" s="13"/>
      <c r="R5" s="82"/>
      <c r="S5" s="81"/>
    </row>
    <row r="6" spans="1:19" ht="20.25" customHeight="1">
      <c r="A6"/>
      <c r="B6" s="64" t="s">
        <v>293</v>
      </c>
      <c r="C6" s="68">
        <v>297.51479130408751</v>
      </c>
      <c r="D6" s="68">
        <v>3.9837813272296794</v>
      </c>
      <c r="E6" s="68">
        <v>16.168987035075688</v>
      </c>
      <c r="F6" s="68">
        <v>23.74453924341455</v>
      </c>
      <c r="G6" s="68">
        <v>19.079632199227223</v>
      </c>
      <c r="H6" s="68">
        <v>33.482866665039637</v>
      </c>
      <c r="I6" s="68">
        <v>4.7009336301778308</v>
      </c>
      <c r="J6" s="68">
        <v>2.2432368346871616</v>
      </c>
      <c r="K6" s="68">
        <v>53.778941647205755</v>
      </c>
      <c r="L6" s="68">
        <v>2.8292954459888637</v>
      </c>
      <c r="M6" s="68">
        <v>10.952085208175903</v>
      </c>
      <c r="N6" s="87">
        <v>468.47909054030981</v>
      </c>
      <c r="Q6" s="13"/>
      <c r="R6" s="82"/>
      <c r="S6" s="81"/>
    </row>
    <row r="7" spans="1:19" ht="20.25" customHeight="1">
      <c r="A7"/>
      <c r="B7" s="64" t="s">
        <v>294</v>
      </c>
      <c r="C7" s="68">
        <v>299.57161301833582</v>
      </c>
      <c r="D7" s="68">
        <v>4.2322557626333843</v>
      </c>
      <c r="E7" s="68">
        <v>17.254914240515735</v>
      </c>
      <c r="F7" s="68">
        <v>22.013823614838817</v>
      </c>
      <c r="G7" s="68">
        <v>20.953467606379757</v>
      </c>
      <c r="H7" s="68">
        <v>32.438105244874919</v>
      </c>
      <c r="I7" s="68">
        <v>4.958151156689163</v>
      </c>
      <c r="J7" s="68">
        <v>2.2186514209773205</v>
      </c>
      <c r="K7" s="68">
        <v>82.440530948570583</v>
      </c>
      <c r="L7" s="68">
        <v>2.6384541240485824</v>
      </c>
      <c r="M7" s="68">
        <v>10.660025501706921</v>
      </c>
      <c r="N7" s="87">
        <v>499.37999263957101</v>
      </c>
      <c r="Q7" s="13"/>
      <c r="R7" s="82"/>
      <c r="S7" s="81"/>
    </row>
    <row r="8" spans="1:19" ht="20.25" customHeight="1">
      <c r="A8"/>
      <c r="B8" s="64" t="s">
        <v>295</v>
      </c>
      <c r="C8" s="68">
        <v>315.41990587111849</v>
      </c>
      <c r="D8" s="68">
        <v>4.5342772057749121</v>
      </c>
      <c r="E8" s="68">
        <v>18.069317192654658</v>
      </c>
      <c r="F8" s="68">
        <v>17.485918453826308</v>
      </c>
      <c r="G8" s="68">
        <v>24.403354999446009</v>
      </c>
      <c r="H8" s="68">
        <v>32.048113185303698</v>
      </c>
      <c r="I8" s="68">
        <v>5.6091784407408261</v>
      </c>
      <c r="J8" s="68">
        <v>2.5496432429617339</v>
      </c>
      <c r="K8" s="68">
        <v>107.06861573091464</v>
      </c>
      <c r="L8" s="68">
        <v>0.92133314364736829</v>
      </c>
      <c r="M8" s="68">
        <v>15.022811844817273</v>
      </c>
      <c r="N8" s="87">
        <v>543.13246931120591</v>
      </c>
      <c r="Q8" s="13"/>
      <c r="R8" s="82"/>
      <c r="S8" s="81"/>
    </row>
    <row r="9" spans="1:19" ht="20.25" customHeight="1">
      <c r="A9"/>
      <c r="B9" s="64" t="s">
        <v>296</v>
      </c>
      <c r="C9" s="68">
        <v>305.67392069438301</v>
      </c>
      <c r="D9" s="68">
        <v>4.6624610617128059</v>
      </c>
      <c r="E9" s="68">
        <v>18.132482845368344</v>
      </c>
      <c r="F9" s="68">
        <v>18.72064372501211</v>
      </c>
      <c r="G9" s="68">
        <v>26.616697973825026</v>
      </c>
      <c r="H9" s="68">
        <v>32.896811297332093</v>
      </c>
      <c r="I9" s="68">
        <v>5.3239799125376628</v>
      </c>
      <c r="J9" s="68">
        <v>2.5912691775788388</v>
      </c>
      <c r="K9" s="68">
        <v>121.47631827149094</v>
      </c>
      <c r="L9" s="68">
        <v>1.8676044774654212</v>
      </c>
      <c r="M9" s="68">
        <v>11.866407277922368</v>
      </c>
      <c r="N9" s="87">
        <v>549.82859671462859</v>
      </c>
      <c r="Q9" s="13"/>
      <c r="R9" s="82"/>
      <c r="S9" s="81"/>
    </row>
    <row r="10" spans="1:19" ht="20.25" customHeight="1">
      <c r="A10"/>
      <c r="B10" s="64" t="s">
        <v>297</v>
      </c>
      <c r="C10" s="68">
        <v>296.80632376633832</v>
      </c>
      <c r="D10" s="68">
        <v>4.5896549997098539</v>
      </c>
      <c r="E10" s="68">
        <v>16.030810815331808</v>
      </c>
      <c r="F10" s="68">
        <v>21.869323503941217</v>
      </c>
      <c r="G10" s="68">
        <v>26.729256718047697</v>
      </c>
      <c r="H10" s="68">
        <v>33.493775730912589</v>
      </c>
      <c r="I10" s="68">
        <v>4.8492353297510791</v>
      </c>
      <c r="J10" s="68">
        <v>2.3120520482395466</v>
      </c>
      <c r="K10" s="68">
        <v>84.761904876335478</v>
      </c>
      <c r="L10" s="68">
        <v>2.8433188335045432</v>
      </c>
      <c r="M10" s="68">
        <v>10.072828338874446</v>
      </c>
      <c r="N10" s="87">
        <v>504.35848496098657</v>
      </c>
      <c r="Q10" s="13"/>
      <c r="R10" s="82"/>
      <c r="S10" s="81"/>
    </row>
    <row r="11" spans="1:19" ht="20.25" customHeight="1">
      <c r="A11"/>
      <c r="B11" s="64" t="s">
        <v>298</v>
      </c>
      <c r="C11" s="68">
        <v>298.59968936027968</v>
      </c>
      <c r="D11" s="68">
        <v>4.315859019766056</v>
      </c>
      <c r="E11" s="68">
        <v>17.184652984773937</v>
      </c>
      <c r="F11" s="68">
        <v>20.644129556987227</v>
      </c>
      <c r="G11" s="68">
        <v>25.679070520165538</v>
      </c>
      <c r="H11" s="68">
        <v>30.978955926216532</v>
      </c>
      <c r="I11" s="68">
        <v>5.0890402278882343</v>
      </c>
      <c r="J11" s="68">
        <v>2.3450896856515135</v>
      </c>
      <c r="K11" s="68">
        <v>77.690404417956771</v>
      </c>
      <c r="L11" s="68">
        <v>2.62349514947114</v>
      </c>
      <c r="M11" s="68">
        <v>9.0071202769880205</v>
      </c>
      <c r="N11" s="87">
        <v>494.15750712614465</v>
      </c>
      <c r="Q11" s="13"/>
      <c r="R11" s="82"/>
      <c r="S11" s="81"/>
    </row>
    <row r="12" spans="1:19" ht="20.25" customHeight="1">
      <c r="A12"/>
      <c r="B12" s="64" t="s">
        <v>299</v>
      </c>
      <c r="C12" s="68">
        <v>303.87467970278072</v>
      </c>
      <c r="D12" s="68">
        <v>3.6966774738643799</v>
      </c>
      <c r="E12" s="68">
        <v>18.932774303375755</v>
      </c>
      <c r="F12" s="68">
        <v>17.50978977953557</v>
      </c>
      <c r="G12" s="68">
        <v>23.244219748525357</v>
      </c>
      <c r="H12" s="68">
        <v>32.47766195087469</v>
      </c>
      <c r="I12" s="68">
        <v>5.9121589912246408</v>
      </c>
      <c r="J12" s="68">
        <v>2.7156247784110179</v>
      </c>
      <c r="K12" s="68">
        <v>89.806121896541924</v>
      </c>
      <c r="L12" s="68">
        <v>0.82666085971869141</v>
      </c>
      <c r="M12" s="68">
        <v>12.446502541137953</v>
      </c>
      <c r="N12" s="87">
        <v>511.44287202599077</v>
      </c>
      <c r="Q12" s="13"/>
      <c r="R12" s="82"/>
      <c r="S12" s="81"/>
    </row>
    <row r="13" spans="1:19" ht="20.25" customHeight="1">
      <c r="A13"/>
      <c r="B13" s="64" t="s">
        <v>300</v>
      </c>
      <c r="C13" s="68">
        <v>294.60983167065331</v>
      </c>
      <c r="D13" s="68">
        <v>3.4478092698014362</v>
      </c>
      <c r="E13" s="68">
        <v>18.956638166162286</v>
      </c>
      <c r="F13" s="68">
        <v>18.653586812871055</v>
      </c>
      <c r="G13" s="68">
        <v>22.615207265728454</v>
      </c>
      <c r="H13" s="68">
        <v>33.00610912762977</v>
      </c>
      <c r="I13" s="68">
        <v>5.626777927383956</v>
      </c>
      <c r="J13" s="68">
        <v>2.7243319813542426</v>
      </c>
      <c r="K13" s="68">
        <v>155.37643793937551</v>
      </c>
      <c r="L13" s="68">
        <v>1.6669578142255816</v>
      </c>
      <c r="M13" s="68">
        <v>10.720824258743596</v>
      </c>
      <c r="N13" s="87">
        <v>567.40451223392927</v>
      </c>
      <c r="Q13" s="13"/>
      <c r="R13" s="82"/>
      <c r="S13" s="81"/>
    </row>
    <row r="14" spans="1:19" ht="20.25" customHeight="1">
      <c r="A14"/>
      <c r="B14" s="64" t="s">
        <v>301</v>
      </c>
      <c r="C14" s="68">
        <v>286.64020640381989</v>
      </c>
      <c r="D14" s="68">
        <v>3.4070103575071808</v>
      </c>
      <c r="E14" s="68">
        <v>16.578381992278658</v>
      </c>
      <c r="F14" s="68">
        <v>20.979850034474758</v>
      </c>
      <c r="G14" s="68">
        <v>23.696540245465677</v>
      </c>
      <c r="H14" s="68">
        <v>34.675793869407215</v>
      </c>
      <c r="I14" s="68">
        <v>5.1867137154737311</v>
      </c>
      <c r="J14" s="68">
        <v>2.2846607452653114</v>
      </c>
      <c r="K14" s="68">
        <v>96.784531221129129</v>
      </c>
      <c r="L14" s="68">
        <v>2.5861611896768215</v>
      </c>
      <c r="M14" s="68">
        <v>10.43160640444634</v>
      </c>
      <c r="N14" s="87">
        <v>503.25145617894464</v>
      </c>
      <c r="Q14" s="13"/>
      <c r="R14" s="82"/>
      <c r="S14" s="81"/>
    </row>
    <row r="15" spans="1:19" ht="20.25" customHeight="1">
      <c r="A15"/>
      <c r="B15" s="64" t="s">
        <v>302</v>
      </c>
      <c r="C15" s="68">
        <v>289.39951633265929</v>
      </c>
      <c r="D15" s="68">
        <v>3.5742807369816139</v>
      </c>
      <c r="E15" s="68">
        <v>17.443495883944031</v>
      </c>
      <c r="F15" s="68">
        <v>18.301485335956038</v>
      </c>
      <c r="G15" s="68">
        <v>25.638039231177583</v>
      </c>
      <c r="H15" s="68">
        <v>31.938458027557857</v>
      </c>
      <c r="I15" s="68">
        <v>5.5544180880882488</v>
      </c>
      <c r="J15" s="68">
        <v>2.0744595926783398</v>
      </c>
      <c r="K15" s="68">
        <v>106.10688484668688</v>
      </c>
      <c r="L15" s="68">
        <v>2.5192287024186455</v>
      </c>
      <c r="M15" s="68">
        <v>11.879759224404422</v>
      </c>
      <c r="N15" s="87">
        <v>514.43002600255306</v>
      </c>
      <c r="Q15" s="13"/>
      <c r="R15" s="82"/>
      <c r="S15" s="81"/>
    </row>
    <row r="16" spans="1:19" ht="20.25" customHeight="1">
      <c r="A16"/>
      <c r="B16" s="64" t="s">
        <v>303</v>
      </c>
      <c r="C16" s="68">
        <v>305.93946612645857</v>
      </c>
      <c r="D16" s="68">
        <v>3.9487918471082435</v>
      </c>
      <c r="E16" s="68">
        <v>18.671409689635414</v>
      </c>
      <c r="F16" s="68">
        <v>18.382943773483756</v>
      </c>
      <c r="G16" s="68">
        <v>29.813329801254639</v>
      </c>
      <c r="H16" s="68">
        <v>29.898699044980713</v>
      </c>
      <c r="I16" s="68">
        <v>6.1812347661625262</v>
      </c>
      <c r="J16" s="68">
        <v>3.38000231910019</v>
      </c>
      <c r="K16" s="68">
        <v>98.074550303070495</v>
      </c>
      <c r="L16" s="68">
        <v>1.8431965446027878</v>
      </c>
      <c r="M16" s="68">
        <v>14.149494454885293</v>
      </c>
      <c r="N16" s="87">
        <v>530.28311867074251</v>
      </c>
      <c r="Q16" s="13"/>
      <c r="R16" s="82"/>
      <c r="S16" s="81"/>
    </row>
    <row r="17" spans="1:19" ht="20.25" customHeight="1">
      <c r="A17"/>
      <c r="B17" s="64" t="s">
        <v>304</v>
      </c>
      <c r="C17" s="68">
        <v>293.7323979707179</v>
      </c>
      <c r="D17" s="68">
        <v>4.1457592642473866</v>
      </c>
      <c r="E17" s="68">
        <v>17.886484256650984</v>
      </c>
      <c r="F17" s="68">
        <v>18.465545198363614</v>
      </c>
      <c r="G17" s="68">
        <v>32.145107160964521</v>
      </c>
      <c r="H17" s="68">
        <v>42.293702553145863</v>
      </c>
      <c r="I17" s="68">
        <v>5.9641771155713457</v>
      </c>
      <c r="J17" s="68">
        <v>2.5761172482677952</v>
      </c>
      <c r="K17" s="68">
        <v>150.31948553521701</v>
      </c>
      <c r="L17" s="68">
        <v>1.9561703142309121</v>
      </c>
      <c r="M17" s="68">
        <v>12.020131065176978</v>
      </c>
      <c r="N17" s="87">
        <v>581.50507768255432</v>
      </c>
      <c r="Q17" s="13"/>
      <c r="R17" s="82"/>
      <c r="S17" s="81"/>
    </row>
    <row r="18" spans="1:19" ht="20.25" customHeight="1">
      <c r="A18"/>
      <c r="B18" s="64" t="s">
        <v>305</v>
      </c>
      <c r="C18" s="68">
        <v>269.77141021101187</v>
      </c>
      <c r="D18" s="68">
        <v>4.1644331669650736</v>
      </c>
      <c r="E18" s="68">
        <v>12.851084266111821</v>
      </c>
      <c r="F18" s="68">
        <v>20.707787813019323</v>
      </c>
      <c r="G18" s="68">
        <v>31.625975573317714</v>
      </c>
      <c r="H18" s="68">
        <v>32.639991621063579</v>
      </c>
      <c r="I18" s="68">
        <v>5.6002449361452751</v>
      </c>
      <c r="J18" s="68">
        <v>2.5149743148730064</v>
      </c>
      <c r="K18" s="68">
        <v>49.678620454155755</v>
      </c>
      <c r="L18" s="68">
        <v>2.0670267167682868</v>
      </c>
      <c r="M18" s="68">
        <v>10.904188857819854</v>
      </c>
      <c r="N18" s="87">
        <v>442.52573793125151</v>
      </c>
      <c r="Q18" s="13"/>
      <c r="R18" s="82"/>
      <c r="S18" s="81"/>
    </row>
    <row r="19" spans="1:19" ht="20.25" customHeight="1">
      <c r="A19"/>
      <c r="B19" s="64" t="s">
        <v>306</v>
      </c>
      <c r="C19" s="68">
        <v>263.54277362759359</v>
      </c>
      <c r="D19" s="68">
        <v>4.0048135552613067</v>
      </c>
      <c r="E19" s="68">
        <v>11.796822222373915</v>
      </c>
      <c r="F19" s="68">
        <v>19.791959345658977</v>
      </c>
      <c r="G19" s="68">
        <v>29.17261174879971</v>
      </c>
      <c r="H19" s="68">
        <v>32.194591379108388</v>
      </c>
      <c r="I19" s="68">
        <v>6.209533330500415</v>
      </c>
      <c r="J19" s="68">
        <v>2.1706088610894745</v>
      </c>
      <c r="K19" s="68">
        <v>98.29828236622302</v>
      </c>
      <c r="L19" s="68">
        <v>2.2734633184376882</v>
      </c>
      <c r="M19" s="68">
        <v>10.419812881811398</v>
      </c>
      <c r="N19" s="87">
        <v>479.87527263685791</v>
      </c>
      <c r="Q19" s="13"/>
      <c r="R19" s="82"/>
      <c r="S19" s="81"/>
    </row>
    <row r="20" spans="1:19" ht="20.25" customHeight="1">
      <c r="A20"/>
      <c r="B20" s="64" t="s">
        <v>307</v>
      </c>
      <c r="C20" s="68">
        <v>320.13253851940186</v>
      </c>
      <c r="D20" s="68">
        <v>3.6854671555856364</v>
      </c>
      <c r="E20" s="68">
        <v>10.057222742224193</v>
      </c>
      <c r="F20" s="68">
        <v>24.23566014529764</v>
      </c>
      <c r="G20" s="68">
        <v>24.681960483164477</v>
      </c>
      <c r="H20" s="68">
        <v>35.485574388907253</v>
      </c>
      <c r="I20" s="68">
        <v>4.326431872008448</v>
      </c>
      <c r="J20" s="68">
        <v>2.0531528974947828</v>
      </c>
      <c r="K20" s="68">
        <v>113.30464455846969</v>
      </c>
      <c r="L20" s="68">
        <v>1.7136041977260124</v>
      </c>
      <c r="M20" s="68">
        <v>8.6716493876162311</v>
      </c>
      <c r="N20" s="87">
        <v>548.34790634789613</v>
      </c>
      <c r="Q20" s="13"/>
      <c r="R20" s="82"/>
      <c r="S20" s="81"/>
    </row>
    <row r="21" spans="1:19" ht="20.25" customHeight="1">
      <c r="A21"/>
      <c r="B21" s="64" t="s">
        <v>308</v>
      </c>
      <c r="C21" s="68">
        <v>232.85401442392862</v>
      </c>
      <c r="D21" s="68">
        <v>3.4958068822409771</v>
      </c>
      <c r="E21" s="68">
        <v>6.3681418018994105</v>
      </c>
      <c r="F21" s="68">
        <v>26.559330925809398</v>
      </c>
      <c r="G21" s="68">
        <v>21.780181750412751</v>
      </c>
      <c r="H21" s="68">
        <v>33.690761362611404</v>
      </c>
      <c r="I21" s="68">
        <v>6.2014092644705974</v>
      </c>
      <c r="J21" s="68">
        <v>2.0007614582489888</v>
      </c>
      <c r="K21" s="68">
        <v>133.20446745720631</v>
      </c>
      <c r="L21" s="68">
        <v>0.49345042637227227</v>
      </c>
      <c r="M21" s="68">
        <v>9.8504980977568053</v>
      </c>
      <c r="N21" s="87">
        <v>476.49882385095748</v>
      </c>
      <c r="Q21" s="13"/>
      <c r="R21" s="82"/>
      <c r="S21" s="81"/>
    </row>
    <row r="22" spans="1:19" ht="20.25" customHeight="1">
      <c r="A22"/>
      <c r="B22" s="64" t="s">
        <v>309</v>
      </c>
      <c r="C22" s="68">
        <v>213.7333100866756</v>
      </c>
      <c r="D22" s="68">
        <v>3.4561104272996821</v>
      </c>
      <c r="E22" s="68">
        <v>9.0585654758949179</v>
      </c>
      <c r="F22" s="68">
        <v>29.336461116325779</v>
      </c>
      <c r="G22" s="68">
        <v>20.27901990235916</v>
      </c>
      <c r="H22" s="68">
        <v>35.187138881164557</v>
      </c>
      <c r="I22" s="68">
        <v>4.7220271076276692</v>
      </c>
      <c r="J22" s="68">
        <v>2.0124512647298465</v>
      </c>
      <c r="K22" s="68">
        <v>71.977646521413021</v>
      </c>
      <c r="L22" s="68">
        <v>1.6142810922134594</v>
      </c>
      <c r="M22" s="68">
        <v>11.095236935309963</v>
      </c>
      <c r="N22" s="87">
        <v>402.47224881101369</v>
      </c>
      <c r="Q22" s="13"/>
      <c r="R22" s="82"/>
      <c r="S22" s="81"/>
    </row>
    <row r="23" spans="1:19" ht="20.25" customHeight="1">
      <c r="A23"/>
      <c r="B23" s="64" t="s">
        <v>310</v>
      </c>
      <c r="C23" s="68">
        <v>217.43816284685809</v>
      </c>
      <c r="D23" s="68">
        <v>3.56637779076175</v>
      </c>
      <c r="E23" s="68">
        <v>12.443275195782844</v>
      </c>
      <c r="F23" s="68">
        <v>21.306350620891937</v>
      </c>
      <c r="G23" s="68">
        <v>19.705882451361635</v>
      </c>
      <c r="H23" s="68">
        <v>36.765677289400259</v>
      </c>
      <c r="I23" s="68">
        <v>4.4490085240965129</v>
      </c>
      <c r="J23" s="68">
        <v>2.7723348940853048</v>
      </c>
      <c r="K23" s="68">
        <v>84.934078767776569</v>
      </c>
      <c r="L23" s="68">
        <v>1.7983385386012227</v>
      </c>
      <c r="M23" s="68">
        <v>11.928720384415918</v>
      </c>
      <c r="N23" s="87">
        <v>417.10820730403196</v>
      </c>
      <c r="Q23" s="13"/>
      <c r="R23" s="82"/>
      <c r="S23" s="81"/>
    </row>
    <row r="24" spans="1:19" ht="20.25" customHeight="1">
      <c r="A24"/>
      <c r="B24" s="64" t="s">
        <v>311</v>
      </c>
      <c r="C24" s="68">
        <v>247.86380898466919</v>
      </c>
      <c r="D24" s="68">
        <v>3.8386786888160942</v>
      </c>
      <c r="E24" s="68">
        <v>12.439782977358941</v>
      </c>
      <c r="F24" s="68">
        <v>21.484630884559724</v>
      </c>
      <c r="G24" s="68">
        <v>21.765029248677898</v>
      </c>
      <c r="H24" s="68">
        <v>35.298736558112481</v>
      </c>
      <c r="I24" s="68">
        <v>4.2024214241670723</v>
      </c>
      <c r="J24" s="68">
        <v>2.0381332749032182</v>
      </c>
      <c r="K24" s="68">
        <v>82.012410522056783</v>
      </c>
      <c r="L24" s="68">
        <v>1.7300532417481176</v>
      </c>
      <c r="M24" s="68">
        <v>10.060621301169782</v>
      </c>
      <c r="N24" s="87">
        <v>442.73430710623927</v>
      </c>
      <c r="Q24" s="13"/>
      <c r="R24" s="82"/>
      <c r="S24" s="81"/>
    </row>
    <row r="25" spans="1:19" ht="20.25" customHeight="1">
      <c r="A25"/>
      <c r="B25" s="64" t="s">
        <v>312</v>
      </c>
      <c r="C25" s="68">
        <v>232.90941842376955</v>
      </c>
      <c r="D25" s="68">
        <v>4.0861991123105996</v>
      </c>
      <c r="E25" s="68">
        <v>9.910804499561495</v>
      </c>
      <c r="F25" s="68">
        <v>22.590691201918172</v>
      </c>
      <c r="G25" s="68">
        <v>22.997129718451031</v>
      </c>
      <c r="H25" s="68">
        <v>32.885778977880285</v>
      </c>
      <c r="I25" s="68">
        <v>3.7708664414461515</v>
      </c>
      <c r="J25" s="68">
        <v>2.1334355433471002</v>
      </c>
      <c r="K25" s="68">
        <v>97.293794217791302</v>
      </c>
      <c r="L25" s="68">
        <v>2.6802905191073179</v>
      </c>
      <c r="M25" s="68">
        <v>11.022599465836148</v>
      </c>
      <c r="N25" s="87">
        <v>442.28100812141918</v>
      </c>
      <c r="Q25" s="13"/>
      <c r="R25" s="82"/>
      <c r="S25" s="81"/>
    </row>
    <row r="26" spans="1:19" ht="20.25" customHeight="1">
      <c r="A26"/>
      <c r="B26" s="64" t="s">
        <v>313</v>
      </c>
      <c r="C26" s="68">
        <v>208.02722561062134</v>
      </c>
      <c r="D26" s="68">
        <v>4.3201879680619486</v>
      </c>
      <c r="E26" s="68">
        <v>7.8980970601713487</v>
      </c>
      <c r="F26" s="68">
        <v>21.773135969978309</v>
      </c>
      <c r="G26" s="68">
        <v>23.049857339166561</v>
      </c>
      <c r="H26" s="68">
        <v>43.90954618238861</v>
      </c>
      <c r="I26" s="68">
        <v>2.3114226682964283</v>
      </c>
      <c r="J26" s="68">
        <v>1.5127617692568176</v>
      </c>
      <c r="K26" s="68">
        <v>69.787775849467124</v>
      </c>
      <c r="L26" s="68">
        <v>2.286652068247689</v>
      </c>
      <c r="M26" s="68">
        <v>11.183943616836348</v>
      </c>
      <c r="N26" s="87">
        <v>396.06060610249256</v>
      </c>
      <c r="Q26" s="13"/>
      <c r="R26" s="82"/>
      <c r="S26" s="81"/>
    </row>
    <row r="27" spans="1:19" ht="20.25" customHeight="1">
      <c r="A27"/>
      <c r="B27" s="64" t="s">
        <v>314</v>
      </c>
      <c r="C27" s="68">
        <v>249.68392112617511</v>
      </c>
      <c r="D27" s="68">
        <v>4.5406452560701336</v>
      </c>
      <c r="E27" s="68">
        <v>9.9708350975578295</v>
      </c>
      <c r="F27" s="68">
        <v>20.441060017451289</v>
      </c>
      <c r="G27" s="68">
        <v>22.281797098623809</v>
      </c>
      <c r="H27" s="68">
        <v>33.130052434262453</v>
      </c>
      <c r="I27" s="68">
        <v>2.772496109453451</v>
      </c>
      <c r="J27" s="68">
        <v>2.0328243980681124</v>
      </c>
      <c r="K27" s="68">
        <v>71.929103134976543</v>
      </c>
      <c r="L27" s="68">
        <v>2.5488348343521885</v>
      </c>
      <c r="M27" s="68">
        <v>8.7072207465451843</v>
      </c>
      <c r="N27" s="87">
        <v>428.03879025353615</v>
      </c>
      <c r="Q27" s="13"/>
      <c r="R27" s="82"/>
      <c r="S27" s="81"/>
    </row>
    <row r="28" spans="1:19" ht="20.25" customHeight="1">
      <c r="A28"/>
      <c r="B28" s="64" t="s">
        <v>315</v>
      </c>
      <c r="C28" s="68">
        <v>252.06970054092969</v>
      </c>
      <c r="D28" s="68">
        <v>4.775302386902033</v>
      </c>
      <c r="E28" s="68">
        <v>11.449865362828429</v>
      </c>
      <c r="F28" s="68">
        <v>21.413463961203593</v>
      </c>
      <c r="G28" s="68">
        <v>22.628645867447286</v>
      </c>
      <c r="H28" s="68">
        <v>35.101150222903982</v>
      </c>
      <c r="I28" s="68">
        <v>3.5838843631113497</v>
      </c>
      <c r="J28" s="68">
        <v>3.0103450768604536</v>
      </c>
      <c r="K28" s="68">
        <v>83.695651764325902</v>
      </c>
      <c r="L28" s="68">
        <v>2.9357037135366864</v>
      </c>
      <c r="M28" s="68">
        <v>9.085560353930072</v>
      </c>
      <c r="N28" s="87">
        <v>449.74927361397943</v>
      </c>
      <c r="Q28" s="13"/>
      <c r="R28" s="82"/>
      <c r="S28" s="81"/>
    </row>
    <row r="29" spans="1:19" ht="20.25" customHeight="1">
      <c r="A29"/>
      <c r="B29" s="64" t="s">
        <v>316</v>
      </c>
      <c r="C29" s="68">
        <v>225.29213272697982</v>
      </c>
      <c r="D29" s="68">
        <v>4.8033519323070921</v>
      </c>
      <c r="E29" s="68">
        <v>11.947153439393224</v>
      </c>
      <c r="F29" s="68">
        <v>21.690655117929332</v>
      </c>
      <c r="G29" s="68">
        <v>22.659612173536999</v>
      </c>
      <c r="H29" s="68">
        <v>35.647536201728485</v>
      </c>
      <c r="I29" s="68">
        <v>4.4011403657154746</v>
      </c>
      <c r="J29" s="68">
        <v>1.6687203765077157</v>
      </c>
      <c r="K29" s="68">
        <v>65.340845322177202</v>
      </c>
      <c r="L29" s="68">
        <v>2.81619702940587</v>
      </c>
      <c r="M29" s="68">
        <v>9.333032278256935</v>
      </c>
      <c r="N29" s="87">
        <v>405.60037696393817</v>
      </c>
      <c r="Q29" s="13"/>
      <c r="R29" s="82"/>
      <c r="S29" s="81"/>
    </row>
    <row r="30" spans="1:19" ht="20.25" customHeight="1">
      <c r="A30"/>
      <c r="B30" s="64" t="s">
        <v>317</v>
      </c>
      <c r="C30" s="68">
        <v>195.21158039645169</v>
      </c>
      <c r="D30" s="68">
        <v>4.6513166127380163</v>
      </c>
      <c r="E30" s="68">
        <v>10.691421305722264</v>
      </c>
      <c r="F30" s="68">
        <v>21.427013258044198</v>
      </c>
      <c r="G30" s="68">
        <v>22.325988072725014</v>
      </c>
      <c r="H30" s="68">
        <v>31.722734725134767</v>
      </c>
      <c r="I30" s="68">
        <v>3.1462571276400784</v>
      </c>
      <c r="J30" s="68">
        <v>1.4704694896425312</v>
      </c>
      <c r="K30" s="68">
        <v>58.839631256521379</v>
      </c>
      <c r="L30" s="68">
        <v>4.3811737593036053</v>
      </c>
      <c r="M30" s="68">
        <v>7.0387593369025918</v>
      </c>
      <c r="N30" s="87">
        <v>360.90634534082614</v>
      </c>
      <c r="Q30" s="13"/>
      <c r="R30" s="82"/>
      <c r="S30" s="81"/>
    </row>
    <row r="31" spans="1:19" ht="20.25" customHeight="1">
      <c r="A31"/>
      <c r="B31" s="64" t="s">
        <v>318</v>
      </c>
      <c r="C31" s="68">
        <v>210.06695228647033</v>
      </c>
      <c r="D31" s="68">
        <v>4.3191964281947985</v>
      </c>
      <c r="E31" s="68">
        <v>13.706820314022913</v>
      </c>
      <c r="F31" s="68">
        <v>22.322568817250755</v>
      </c>
      <c r="G31" s="68">
        <v>22.836470766427016</v>
      </c>
      <c r="H31" s="68">
        <v>46.52351550548525</v>
      </c>
      <c r="I31" s="68">
        <v>4.4245538398008026</v>
      </c>
      <c r="J31" s="68">
        <v>1.3630060835321427</v>
      </c>
      <c r="K31" s="68">
        <v>75.846748229688771</v>
      </c>
      <c r="L31" s="68">
        <v>4.394905148530218</v>
      </c>
      <c r="M31" s="68">
        <v>7.5354431077810311</v>
      </c>
      <c r="N31" s="87">
        <v>413.34018052718397</v>
      </c>
      <c r="Q31" s="13"/>
      <c r="R31" s="82"/>
      <c r="S31" s="81"/>
    </row>
    <row r="32" spans="1:19" ht="20.25" customHeight="1">
      <c r="A32"/>
      <c r="B32" s="64" t="s">
        <v>319</v>
      </c>
      <c r="C32" s="68">
        <v>263.31168865833325</v>
      </c>
      <c r="D32" s="68">
        <v>3.731649673926436</v>
      </c>
      <c r="E32" s="68">
        <v>13.489550024880394</v>
      </c>
      <c r="F32" s="68">
        <v>19.8271866045786</v>
      </c>
      <c r="G32" s="68">
        <v>23.785195295100451</v>
      </c>
      <c r="H32" s="68">
        <v>63.154408555456534</v>
      </c>
      <c r="I32" s="68">
        <v>4.2781774164362361</v>
      </c>
      <c r="J32" s="68">
        <v>1.7419620592732745</v>
      </c>
      <c r="K32" s="68">
        <v>72.367535930051844</v>
      </c>
      <c r="L32" s="68">
        <v>3.1258484362905072</v>
      </c>
      <c r="M32" s="68">
        <v>6.7038156302313032</v>
      </c>
      <c r="N32" s="87">
        <v>475.51701828455873</v>
      </c>
      <c r="Q32" s="13"/>
      <c r="R32" s="82"/>
      <c r="S32" s="81"/>
    </row>
    <row r="33" spans="1:19" ht="20.25" customHeight="1">
      <c r="A33"/>
      <c r="B33" s="64" t="s">
        <v>320</v>
      </c>
      <c r="C33" s="68">
        <v>247.19199957721614</v>
      </c>
      <c r="D33" s="68">
        <v>3.5845022953010059</v>
      </c>
      <c r="E33" s="68">
        <v>11.963482524575857</v>
      </c>
      <c r="F33" s="68">
        <v>19.818454257583657</v>
      </c>
      <c r="G33" s="68">
        <v>24.447421291894912</v>
      </c>
      <c r="H33" s="68">
        <v>32.32641834135427</v>
      </c>
      <c r="I33" s="68">
        <v>3.9683924853245904</v>
      </c>
      <c r="J33" s="68">
        <v>1.0748938750027897</v>
      </c>
      <c r="K33" s="68">
        <v>79.416259822384404</v>
      </c>
      <c r="L33" s="68">
        <v>2.820347215094404</v>
      </c>
      <c r="M33" s="68">
        <v>5.4520958147204883</v>
      </c>
      <c r="N33" s="87">
        <v>432.0642675004525</v>
      </c>
      <c r="Q33" s="13"/>
      <c r="R33" s="82"/>
      <c r="S33" s="81"/>
    </row>
    <row r="34" spans="1:19" ht="20.25" customHeight="1">
      <c r="A34"/>
      <c r="B34" s="64" t="s">
        <v>321</v>
      </c>
      <c r="C34" s="68">
        <v>219.78303359455356</v>
      </c>
      <c r="D34" s="68">
        <v>3.7922758686274931</v>
      </c>
      <c r="E34" s="68">
        <v>12.152838944310531</v>
      </c>
      <c r="F34" s="68">
        <v>17.848585054595912</v>
      </c>
      <c r="G34" s="68">
        <v>24.176889964351325</v>
      </c>
      <c r="H34" s="68">
        <v>27.894920567598245</v>
      </c>
      <c r="I34" s="68">
        <v>3.709246438737233</v>
      </c>
      <c r="J34" s="68">
        <v>1.1216353242168657</v>
      </c>
      <c r="K34" s="68">
        <v>62.160324929457992</v>
      </c>
      <c r="L34" s="68">
        <v>2.483043205144233</v>
      </c>
      <c r="M34" s="68">
        <v>5.3973902854470044</v>
      </c>
      <c r="N34" s="87">
        <v>380.52018417704039</v>
      </c>
      <c r="Q34" s="13"/>
      <c r="R34" s="82"/>
      <c r="S34" s="81"/>
    </row>
    <row r="35" spans="1:19" ht="20.25" customHeight="1">
      <c r="A35"/>
      <c r="B35" s="64" t="s">
        <v>322</v>
      </c>
      <c r="C35" s="68">
        <v>263.34192510412356</v>
      </c>
      <c r="D35" s="68">
        <v>4.3549703939058952</v>
      </c>
      <c r="E35" s="68">
        <v>14.191272575198052</v>
      </c>
      <c r="F35" s="68">
        <v>16.966246537952912</v>
      </c>
      <c r="G35" s="68">
        <v>23.673724180618326</v>
      </c>
      <c r="H35" s="68">
        <v>30.12383374755046</v>
      </c>
      <c r="I35" s="68">
        <v>5.386617918264835</v>
      </c>
      <c r="J35" s="68">
        <v>1.0519999235300781</v>
      </c>
      <c r="K35" s="68">
        <v>82.237238437577886</v>
      </c>
      <c r="L35" s="68">
        <v>2.7953208178977924</v>
      </c>
      <c r="M35" s="68">
        <v>5.7139698690269354</v>
      </c>
      <c r="N35" s="87">
        <v>449.8371195056468</v>
      </c>
      <c r="Q35" s="13"/>
      <c r="R35" s="82"/>
      <c r="S35" s="81"/>
    </row>
    <row r="36" spans="1:19" ht="20.25" customHeight="1">
      <c r="A36"/>
      <c r="B36" s="64" t="s">
        <v>401</v>
      </c>
      <c r="C36" s="68">
        <v>259.39854698157166</v>
      </c>
      <c r="D36" s="68">
        <v>5.3312896333083186</v>
      </c>
      <c r="E36" s="68">
        <v>22.278320504785892</v>
      </c>
      <c r="F36" s="68">
        <v>15.96947836635095</v>
      </c>
      <c r="G36" s="68">
        <v>22.489356207580286</v>
      </c>
      <c r="H36" s="68">
        <v>38.198024228499193</v>
      </c>
      <c r="I36" s="68">
        <v>4.5634282023538164</v>
      </c>
      <c r="J36" s="68">
        <v>1.1458244572838898</v>
      </c>
      <c r="K36" s="68">
        <v>33.581410942998303</v>
      </c>
      <c r="L36" s="68">
        <v>1.94939558860756</v>
      </c>
      <c r="M36" s="68">
        <v>4.9809641504187825</v>
      </c>
      <c r="N36" s="87">
        <v>409.88603926375856</v>
      </c>
      <c r="R36" s="82"/>
      <c r="S36" s="81"/>
    </row>
    <row r="37" spans="1:19" ht="20.25" customHeight="1">
      <c r="A37"/>
      <c r="B37" s="64" t="s">
        <v>402</v>
      </c>
      <c r="C37" s="68">
        <v>256.46107839853261</v>
      </c>
      <c r="D37" s="68">
        <v>6.0798646027141974</v>
      </c>
      <c r="E37" s="68">
        <v>21.581128293782477</v>
      </c>
      <c r="F37" s="68">
        <v>16.169553904293881</v>
      </c>
      <c r="G37" s="68">
        <v>22.145351137455236</v>
      </c>
      <c r="H37" s="68">
        <v>40.022516548888696</v>
      </c>
      <c r="I37" s="68">
        <v>5.6974921173712607</v>
      </c>
      <c r="J37" s="68">
        <v>1.4186509358085562</v>
      </c>
      <c r="K37" s="68">
        <v>81.090975271000914</v>
      </c>
      <c r="L37" s="68">
        <v>2.593844493830133</v>
      </c>
      <c r="M37" s="68">
        <v>5.3517580703636014</v>
      </c>
      <c r="N37" s="87">
        <v>458.61221377404155</v>
      </c>
      <c r="R37" s="82"/>
      <c r="S37" s="81"/>
    </row>
    <row r="38" spans="1:19" ht="20.25" customHeight="1">
      <c r="A38"/>
      <c r="B38" s="64" t="s">
        <v>403</v>
      </c>
      <c r="C38" s="68">
        <v>228.28243718966323</v>
      </c>
      <c r="D38" s="68">
        <v>6.6491825439662797</v>
      </c>
      <c r="E38" s="68">
        <v>17.035905275172755</v>
      </c>
      <c r="F38" s="68">
        <v>15.93767123861937</v>
      </c>
      <c r="G38" s="68">
        <v>20.52317163537256</v>
      </c>
      <c r="H38" s="68">
        <v>39.856389380263394</v>
      </c>
      <c r="I38" s="68">
        <v>4.6654226804855226</v>
      </c>
      <c r="J38" s="68">
        <v>1.1666070847822703</v>
      </c>
      <c r="K38" s="68">
        <v>77.912638037024294</v>
      </c>
      <c r="L38" s="68">
        <v>2.501838170895625</v>
      </c>
      <c r="M38" s="68">
        <v>5.4496672829933797</v>
      </c>
      <c r="N38" s="87">
        <v>419.9809305192386</v>
      </c>
      <c r="R38" s="82"/>
      <c r="S38" s="81"/>
    </row>
    <row r="39" spans="1:19" ht="20.25" customHeight="1">
      <c r="A39"/>
      <c r="B39" s="64" t="s">
        <v>404</v>
      </c>
      <c r="C39" s="68">
        <v>247.1483474599037</v>
      </c>
      <c r="D39" s="68">
        <v>7.0392434570645497</v>
      </c>
      <c r="E39" s="68">
        <v>18.553740847759403</v>
      </c>
      <c r="F39" s="68">
        <v>16.661271159213847</v>
      </c>
      <c r="G39" s="68">
        <v>20.313592594716084</v>
      </c>
      <c r="H39" s="68">
        <v>40.921794317531699</v>
      </c>
      <c r="I39" s="68">
        <v>4.5725140597160854</v>
      </c>
      <c r="J39" s="68">
        <v>1.3011584297544381</v>
      </c>
      <c r="K39" s="68">
        <v>103.36802746119955</v>
      </c>
      <c r="L39" s="68">
        <v>4.9546005209226793</v>
      </c>
      <c r="M39" s="68">
        <v>6.1956153580301248</v>
      </c>
      <c r="N39" s="87">
        <v>471.02990566581212</v>
      </c>
      <c r="R39" s="82"/>
      <c r="S39" s="81"/>
    </row>
    <row r="40" spans="1:19" ht="25.2" customHeight="1">
      <c r="B40" s="64" t="s">
        <v>383</v>
      </c>
      <c r="C40" s="68">
        <v>222.04293340897377</v>
      </c>
      <c r="D40" s="68">
        <v>7.2500473420090259</v>
      </c>
      <c r="E40" s="68">
        <v>18.012494855103192</v>
      </c>
      <c r="F40" s="68">
        <v>20.568439749460932</v>
      </c>
      <c r="G40" s="68">
        <v>19.986299100515019</v>
      </c>
      <c r="H40" s="68">
        <v>44.196945438531657</v>
      </c>
      <c r="I40" s="68">
        <v>4.7783624339507895</v>
      </c>
      <c r="J40" s="68">
        <v>1.3341936681648383</v>
      </c>
      <c r="K40" s="68">
        <v>61.869931280759211</v>
      </c>
      <c r="L40" s="68">
        <v>4.053472138788905</v>
      </c>
      <c r="M40" s="68">
        <v>6.263216837402295</v>
      </c>
      <c r="N40" s="87">
        <v>410.35633625365961</v>
      </c>
    </row>
    <row r="41" spans="1:19" ht="25.2" customHeight="1">
      <c r="B41" s="64" t="s">
        <v>384</v>
      </c>
      <c r="C41" s="68">
        <v>246.81751455853802</v>
      </c>
      <c r="D41" s="68">
        <v>7.4081502557173815</v>
      </c>
      <c r="E41" s="68">
        <v>17.875874186689202</v>
      </c>
      <c r="F41" s="68">
        <v>20.055863764577357</v>
      </c>
      <c r="G41" s="68">
        <v>20.670828224818532</v>
      </c>
      <c r="H41" s="68">
        <v>41.640051459379229</v>
      </c>
      <c r="I41" s="68">
        <v>5.3137234835165712</v>
      </c>
      <c r="J41" s="68">
        <v>1.459073359488662</v>
      </c>
      <c r="K41" s="68">
        <v>92.975703651940208</v>
      </c>
      <c r="L41" s="68">
        <v>4.3876658253148175</v>
      </c>
      <c r="M41" s="68">
        <v>5.6593385834683572</v>
      </c>
      <c r="N41" s="87">
        <v>464.26378735344832</v>
      </c>
    </row>
    <row r="42" spans="1:19" ht="22.2" customHeight="1">
      <c r="B42" s="64" t="s">
        <v>400</v>
      </c>
      <c r="C42" s="68">
        <v>209.41494246472843</v>
      </c>
      <c r="D42" s="68">
        <v>7.5135521981896174</v>
      </c>
      <c r="E42" s="68">
        <v>15.782965573087898</v>
      </c>
      <c r="F42" s="68">
        <v>16.896678570438514</v>
      </c>
      <c r="G42" s="68">
        <v>20.755372631918597</v>
      </c>
      <c r="H42" s="68">
        <v>38.857883841312784</v>
      </c>
      <c r="I42" s="68">
        <v>6.2006798766460749</v>
      </c>
      <c r="J42" s="68">
        <v>1.6426570072809172</v>
      </c>
      <c r="K42" s="68">
        <v>32.83620246813544</v>
      </c>
      <c r="L42" s="68">
        <v>5.0162889759977709</v>
      </c>
      <c r="M42" s="68">
        <v>5.6147688824069624</v>
      </c>
      <c r="N42" s="87">
        <v>360.53199249014307</v>
      </c>
    </row>
  </sheetData>
  <mergeCells count="2">
    <mergeCell ref="C2:N2"/>
    <mergeCell ref="B2:B3"/>
  </mergeCells>
  <printOptions horizontalCentered="1"/>
  <pageMargins left="0.5" right="0.25" top="0.75" bottom="0.5" header="0.25" footer="0.25"/>
  <pageSetup scale="53" fitToWidth="0" orientation="portrait" r:id="rId1"/>
  <colBreaks count="1" manualBreakCount="1">
    <brk id="1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3" customWidth="1"/>
    <col min="2" max="2" width="6" style="13" customWidth="1"/>
    <col min="3" max="3" width="6.44140625" style="13" customWidth="1"/>
    <col min="4" max="15" width="9.21875" style="13" customWidth="1"/>
    <col min="16" max="18" width="1.21875" style="13" customWidth="1"/>
    <col min="19" max="19" width="9.21875" customWidth="1"/>
    <col min="20" max="233" width="9.21875" style="13" customWidth="1"/>
    <col min="234" max="234" width="6" style="13" customWidth="1"/>
    <col min="235" max="235" width="3.44140625" style="13" customWidth="1"/>
    <col min="236" max="236" width="8.21875" style="13" customWidth="1"/>
    <col min="237" max="239" width="6.44140625" style="13" customWidth="1"/>
    <col min="240" max="240" width="6.21875" style="13" customWidth="1"/>
    <col min="241" max="241" width="8" style="13" customWidth="1"/>
    <col min="242" max="242" width="6.44140625" style="13" customWidth="1"/>
    <col min="243" max="243" width="6.77734375" style="13" customWidth="1"/>
    <col min="244" max="244" width="8" style="13" customWidth="1"/>
    <col min="245" max="245" width="8.44140625" style="13" customWidth="1"/>
    <col min="246" max="246" width="6.44140625" style="13" customWidth="1"/>
    <col min="247" max="247" width="7.77734375" style="13" customWidth="1"/>
    <col min="248" max="248" width="6.77734375" style="13" customWidth="1"/>
    <col min="249" max="249" width="7.21875" style="13" customWidth="1"/>
    <col min="250" max="250" width="7.44140625" style="13" customWidth="1"/>
    <col min="251" max="251" width="8" style="13" customWidth="1"/>
    <col min="252" max="252" width="7.77734375" style="13" customWidth="1"/>
    <col min="253" max="253" width="7.21875" style="13" customWidth="1"/>
    <col min="254" max="254" width="7" style="13" customWidth="1"/>
    <col min="255" max="255" width="8.77734375" style="13" customWidth="1"/>
    <col min="256" max="16384" width="8.44140625" style="13"/>
  </cols>
  <sheetData>
    <row r="1" spans="2:19" ht="20.25" customHeight="1">
      <c r="B1" s="70" t="s">
        <v>281</v>
      </c>
      <c r="D1" s="12"/>
      <c r="E1" s="12"/>
      <c r="F1" s="12"/>
      <c r="G1" s="12"/>
      <c r="H1" s="12"/>
      <c r="I1" s="12"/>
      <c r="J1" s="12"/>
      <c r="K1" s="12"/>
      <c r="L1" s="12"/>
      <c r="M1" s="12"/>
      <c r="N1" s="12"/>
      <c r="O1" s="12"/>
    </row>
    <row r="2" spans="2:19" ht="13.5" customHeight="1">
      <c r="B2" s="489" t="s">
        <v>27</v>
      </c>
      <c r="C2" s="518" t="s">
        <v>28</v>
      </c>
      <c r="D2" s="516" t="s">
        <v>277</v>
      </c>
      <c r="E2" s="517"/>
      <c r="F2" s="517"/>
      <c r="G2" s="517"/>
      <c r="H2" s="517"/>
      <c r="I2" s="517"/>
      <c r="J2" s="517"/>
      <c r="K2" s="517"/>
      <c r="L2" s="517"/>
      <c r="M2" s="517"/>
      <c r="N2" s="517"/>
      <c r="O2" s="517"/>
    </row>
    <row r="3" spans="2:19" s="12" customFormat="1" ht="108" customHeight="1">
      <c r="B3" s="490"/>
      <c r="C3" s="519"/>
      <c r="D3" s="419" t="s">
        <v>180</v>
      </c>
      <c r="E3" s="378" t="s">
        <v>39</v>
      </c>
      <c r="F3" s="378" t="s">
        <v>40</v>
      </c>
      <c r="G3" s="378" t="s">
        <v>41</v>
      </c>
      <c r="H3" s="378" t="s">
        <v>42</v>
      </c>
      <c r="I3" s="378" t="s">
        <v>242</v>
      </c>
      <c r="J3" s="378" t="s">
        <v>279</v>
      </c>
      <c r="K3" s="378" t="s">
        <v>45</v>
      </c>
      <c r="L3" s="379" t="s">
        <v>46</v>
      </c>
      <c r="M3" s="379" t="s">
        <v>47</v>
      </c>
      <c r="N3" s="378" t="s">
        <v>280</v>
      </c>
      <c r="O3" s="378" t="s">
        <v>282</v>
      </c>
    </row>
    <row r="4" spans="2:19" ht="20.25" customHeight="1">
      <c r="B4" s="64" t="s">
        <v>260</v>
      </c>
      <c r="C4" s="65"/>
      <c r="D4" s="67" t="e">
        <f>'A4 current gdp_service'!#REF!/'11a constant gpd  services'!#REF!*100</f>
        <v>#REF!</v>
      </c>
      <c r="E4" s="66" t="e">
        <f>'A4 current gdp_service'!#REF!/'11a constant gpd  services'!#REF!*100</f>
        <v>#REF!</v>
      </c>
      <c r="F4" s="66" t="e">
        <f>'A4 current gdp_service'!#REF!/'11a constant gpd  services'!#REF!*100</f>
        <v>#REF!</v>
      </c>
      <c r="G4" s="66" t="e">
        <f>'A4 current gdp_service'!#REF!/'11a constant gpd  services'!#REF!*100</f>
        <v>#REF!</v>
      </c>
      <c r="H4" s="66" t="e">
        <f>'A4 current gdp_service'!#REF!/'11a constant gpd  services'!#REF!*100</f>
        <v>#REF!</v>
      </c>
      <c r="I4" s="66" t="e">
        <f>'A4 current gdp_service'!#REF!/'11a constant gpd  services'!#REF!*100</f>
        <v>#REF!</v>
      </c>
      <c r="J4" s="66" t="e">
        <f>'A4 current gdp_service'!#REF!/'11a constant gpd  services'!#REF!*100</f>
        <v>#REF!</v>
      </c>
      <c r="K4" s="66" t="e">
        <f>'A4 current gdp_service'!#REF!/'11a constant gpd  services'!#REF!*100</f>
        <v>#REF!</v>
      </c>
      <c r="L4" s="66" t="e">
        <f>'A4 current gdp_service'!#REF!/'11a constant gpd  services'!#REF!*100</f>
        <v>#REF!</v>
      </c>
      <c r="M4" s="66" t="e">
        <f>'A4 current gdp_service'!#REF!/'11a constant gpd  services'!#REF!*100</f>
        <v>#REF!</v>
      </c>
      <c r="N4" s="66" t="e">
        <f>'A4 current gdp_service'!#REF!/'11a constant gpd  services'!#REF!*100</f>
        <v>#REF!</v>
      </c>
      <c r="O4" s="87" t="e">
        <f>'A4 current gdp_service'!#REF!/'11a constant gpd  services'!#REF!*100</f>
        <v>#REF!</v>
      </c>
      <c r="S4" s="13"/>
    </row>
    <row r="5" spans="2:19" ht="20.25" customHeight="1">
      <c r="B5" s="64" t="s">
        <v>261</v>
      </c>
      <c r="C5" s="65"/>
      <c r="D5" s="67">
        <f>'A4 current gdp_service'!C33/'11a constant gpd  services'!C33*100</f>
        <v>137.79222227610703</v>
      </c>
      <c r="E5" s="66">
        <f>'A4 current gdp_service'!D33/'11a constant gpd  services'!D33*100</f>
        <v>189.27831448604522</v>
      </c>
      <c r="F5" s="66">
        <f>'A4 current gdp_service'!E33/'11a constant gpd  services'!E33*100</f>
        <v>190.52366256370837</v>
      </c>
      <c r="G5" s="66">
        <f>'A4 current gdp_service'!F33/'11a constant gpd  services'!F33*100</f>
        <v>99.72183843109886</v>
      </c>
      <c r="H5" s="66">
        <f>'A4 current gdp_service'!G33/'11a constant gpd  services'!G33*100</f>
        <v>116.93154369464037</v>
      </c>
      <c r="I5" s="66">
        <f>'A4 current gdp_service'!H33/'11a constant gpd  services'!H33*100</f>
        <v>123.19866280287512</v>
      </c>
      <c r="J5" s="66">
        <f>'A4 current gdp_service'!I33/'11a constant gpd  services'!I33*100</f>
        <v>140.52974971319188</v>
      </c>
      <c r="K5" s="66">
        <f>'A4 current gdp_service'!J33/'11a constant gpd  services'!J33*100</f>
        <v>131.97429791499457</v>
      </c>
      <c r="L5" s="66">
        <f>'A4 current gdp_service'!K33/'11a constant gpd  services'!K33*100</f>
        <v>137.36557316757541</v>
      </c>
      <c r="M5" s="66">
        <f>'A4 current gdp_service'!L33/'11a constant gpd  services'!L33*100</f>
        <v>121.65429462312669</v>
      </c>
      <c r="N5" s="66">
        <f>'A4 current gdp_service'!M33/'11a constant gpd  services'!M33*100</f>
        <v>127.97121623771335</v>
      </c>
      <c r="O5" s="87">
        <f>'A4 current gdp_service'!N33/'11a constant gpd  services'!N33*100</f>
        <v>135.36394381011002</v>
      </c>
      <c r="S5" s="13"/>
    </row>
    <row r="6" spans="2:19" ht="20.25" customHeight="1">
      <c r="B6" s="64" t="s">
        <v>262</v>
      </c>
      <c r="C6" s="65"/>
      <c r="D6" s="67">
        <f>'A4 current gdp_service'!C34/'11a constant gpd  services'!C34*100</f>
        <v>149.96782087279925</v>
      </c>
      <c r="E6" s="66">
        <f>'A4 current gdp_service'!D34/'11a constant gpd  services'!D34*100</f>
        <v>191.50793283859517</v>
      </c>
      <c r="F6" s="66">
        <f>'A4 current gdp_service'!E34/'11a constant gpd  services'!E34*100</f>
        <v>195.51260544380222</v>
      </c>
      <c r="G6" s="66">
        <f>'A4 current gdp_service'!F34/'11a constant gpd  services'!F34*100</f>
        <v>107.89345131697054</v>
      </c>
      <c r="H6" s="66">
        <f>'A4 current gdp_service'!G34/'11a constant gpd  services'!G34*100</f>
        <v>129.34343383989716</v>
      </c>
      <c r="I6" s="66">
        <f>'A4 current gdp_service'!H34/'11a constant gpd  services'!H34*100</f>
        <v>122.93425298147889</v>
      </c>
      <c r="J6" s="66">
        <f>'A4 current gdp_service'!I34/'11a constant gpd  services'!I34*100</f>
        <v>153.53895421818646</v>
      </c>
      <c r="K6" s="66">
        <f>'A4 current gdp_service'!J34/'11a constant gpd  services'!J34*100</f>
        <v>141.98486693706784</v>
      </c>
      <c r="L6" s="66">
        <f>'A4 current gdp_service'!K34/'11a constant gpd  services'!K34*100</f>
        <v>149.08922682856684</v>
      </c>
      <c r="M6" s="66">
        <f>'A4 current gdp_service'!L34/'11a constant gpd  services'!L34*100</f>
        <v>123.40036525903007</v>
      </c>
      <c r="N6" s="66">
        <f>'A4 current gdp_service'!M34/'11a constant gpd  services'!M34*100</f>
        <v>135.61576258447008</v>
      </c>
      <c r="O6" s="87">
        <f>'A4 current gdp_service'!N34/'11a constant gpd  services'!N34*100</f>
        <v>146.06152618634059</v>
      </c>
      <c r="S6" s="13"/>
    </row>
    <row r="7" spans="2:19" ht="20.25" customHeight="1">
      <c r="B7" s="64" t="s">
        <v>263</v>
      </c>
      <c r="C7" s="65"/>
      <c r="D7" s="67">
        <f>'A4 current gdp_service'!C35/'11a constant gpd  services'!C35*100</f>
        <v>147.21443431306403</v>
      </c>
      <c r="E7" s="66">
        <f>'A4 current gdp_service'!D35/'11a constant gpd  services'!D35*100</f>
        <v>192.5693106699342</v>
      </c>
      <c r="F7" s="66">
        <f>'A4 current gdp_service'!E35/'11a constant gpd  services'!E35*100</f>
        <v>184.27055995236486</v>
      </c>
      <c r="G7" s="66">
        <f>'A4 current gdp_service'!F35/'11a constant gpd  services'!F35*100</f>
        <v>108.72937495615074</v>
      </c>
      <c r="H7" s="66">
        <f>'A4 current gdp_service'!G35/'11a constant gpd  services'!G35*100</f>
        <v>138.96968408664767</v>
      </c>
      <c r="I7" s="66">
        <f>'A4 current gdp_service'!H35/'11a constant gpd  services'!H35*100</f>
        <v>123.92647428856263</v>
      </c>
      <c r="J7" s="66">
        <f>'A4 current gdp_service'!I35/'11a constant gpd  services'!I35*100</f>
        <v>151.08992846594245</v>
      </c>
      <c r="K7" s="66">
        <f>'A4 current gdp_service'!J35/'11a constant gpd  services'!J35*100</f>
        <v>138.81729839325618</v>
      </c>
      <c r="L7" s="66">
        <f>'A4 current gdp_service'!K35/'11a constant gpd  services'!K35*100</f>
        <v>145.9833823438301</v>
      </c>
      <c r="M7" s="66">
        <f>'A4 current gdp_service'!L35/'11a constant gpd  services'!L35*100</f>
        <v>123.62661756813678</v>
      </c>
      <c r="N7" s="66">
        <f>'A4 current gdp_service'!M35/'11a constant gpd  services'!M35*100</f>
        <v>136.94772697489856</v>
      </c>
      <c r="O7" s="87">
        <f>'A4 current gdp_service'!N35/'11a constant gpd  services'!N35*100</f>
        <v>144.90236116125919</v>
      </c>
      <c r="S7" s="13"/>
    </row>
    <row r="8" spans="2:19" ht="20.25" customHeight="1">
      <c r="B8" s="342" t="s">
        <v>264</v>
      </c>
      <c r="C8" s="65"/>
      <c r="D8" s="67">
        <f>'A4 current gdp_service'!C36/'11a constant gpd  services'!C36*100</f>
        <v>135.3190371571423</v>
      </c>
      <c r="E8" s="66">
        <f>'A4 current gdp_service'!D36/'11a constant gpd  services'!D36*100</f>
        <v>211.82162823429098</v>
      </c>
      <c r="F8" s="66">
        <f>'A4 current gdp_service'!E36/'11a constant gpd  services'!E36*100</f>
        <v>160.37656372554682</v>
      </c>
      <c r="G8" s="66">
        <f>'A4 current gdp_service'!F36/'11a constant gpd  services'!F36*100</f>
        <v>101.54180652128706</v>
      </c>
      <c r="H8" s="66">
        <f>'A4 current gdp_service'!G36/'11a constant gpd  services'!G36*100</f>
        <v>147.05912417347156</v>
      </c>
      <c r="I8" s="66">
        <f>'A4 current gdp_service'!H36/'11a constant gpd  services'!H36*100</f>
        <v>116.32974871930915</v>
      </c>
      <c r="J8" s="66">
        <f>'A4 current gdp_service'!I36/'11a constant gpd  services'!I36*100</f>
        <v>135.676300297338</v>
      </c>
      <c r="K8" s="66">
        <f>'A4 current gdp_service'!J36/'11a constant gpd  services'!J36*100</f>
        <v>134.7572096804243</v>
      </c>
      <c r="L8" s="66">
        <f>'A4 current gdp_service'!K36/'11a constant gpd  services'!K36*100</f>
        <v>134.70048416408048</v>
      </c>
      <c r="M8" s="66">
        <f>'A4 current gdp_service'!L36/'11a constant gpd  services'!L36*100</f>
        <v>119.28937833054225</v>
      </c>
      <c r="N8" s="66">
        <f>'A4 current gdp_service'!M36/'11a constant gpd  services'!M36*100</f>
        <v>135.8980241774112</v>
      </c>
      <c r="O8" s="87">
        <f>'A4 current gdp_service'!N36/'11a constant gpd  services'!N36*100</f>
        <v>135.11707003908106</v>
      </c>
    </row>
    <row r="9" spans="2:19" ht="20.25" customHeight="1">
      <c r="B9" s="342" t="s">
        <v>265</v>
      </c>
      <c r="C9" s="65"/>
      <c r="D9" s="67">
        <f>'A4 current gdp_service'!C37/'11a constant gpd  services'!C37*100</f>
        <v>136.26175609015004</v>
      </c>
      <c r="E9" s="66">
        <f>'A4 current gdp_service'!D37/'11a constant gpd  services'!D37*100</f>
        <v>216.26750413525895</v>
      </c>
      <c r="F9" s="66">
        <f>'A4 current gdp_service'!E37/'11a constant gpd  services'!E37*100</f>
        <v>165.8065893714176</v>
      </c>
      <c r="G9" s="66">
        <f>'A4 current gdp_service'!F37/'11a constant gpd  services'!F37*100</f>
        <v>104.92591744494364</v>
      </c>
      <c r="H9" s="66">
        <f>'A4 current gdp_service'!G37/'11a constant gpd  services'!G37*100</f>
        <v>158.06832859595769</v>
      </c>
      <c r="I9" s="66">
        <f>'A4 current gdp_service'!H37/'11a constant gpd  services'!H37*100</f>
        <v>117.67818872954707</v>
      </c>
      <c r="J9" s="66">
        <f>'A4 current gdp_service'!I37/'11a constant gpd  services'!I37*100</f>
        <v>136.6057926014976</v>
      </c>
      <c r="K9" s="66">
        <f>'A4 current gdp_service'!J37/'11a constant gpd  services'!J37*100</f>
        <v>135.95377552071363</v>
      </c>
      <c r="L9" s="66">
        <f>'A4 current gdp_service'!K37/'11a constant gpd  services'!K37*100</f>
        <v>135.39777758081485</v>
      </c>
      <c r="M9" s="66">
        <f>'A4 current gdp_service'!L37/'11a constant gpd  services'!L37*100</f>
        <v>122.11748985338922</v>
      </c>
      <c r="N9" s="66">
        <f>'A4 current gdp_service'!M37/'11a constant gpd  services'!M37*100</f>
        <v>140.37000151169906</v>
      </c>
      <c r="O9" s="87">
        <f>'A4 current gdp_service'!N37/'11a constant gpd  services'!N37*100</f>
        <v>136.8576019107833</v>
      </c>
    </row>
    <row r="10" spans="2:19" ht="20.25" customHeight="1">
      <c r="B10" s="342" t="s">
        <v>266</v>
      </c>
      <c r="C10" s="65"/>
      <c r="D10" s="67">
        <f>'A4 current gdp_service'!C38/'11a constant gpd  services'!C38*100</f>
        <v>147.61304241332238</v>
      </c>
      <c r="E10" s="66">
        <f>'A4 current gdp_service'!D38/'11a constant gpd  services'!D38*100</f>
        <v>217.37175843432328</v>
      </c>
      <c r="F10" s="66">
        <f>'A4 current gdp_service'!E38/'11a constant gpd  services'!E38*100</f>
        <v>202.9232184520308</v>
      </c>
      <c r="G10" s="66">
        <f>'A4 current gdp_service'!F38/'11a constant gpd  services'!F38*100</f>
        <v>106.8072439402234</v>
      </c>
      <c r="H10" s="66">
        <f>'A4 current gdp_service'!G38/'11a constant gpd  services'!G38*100</f>
        <v>175.69554245669408</v>
      </c>
      <c r="I10" s="66">
        <f>'A4 current gdp_service'!H38/'11a constant gpd  services'!H38*100</f>
        <v>118.50253972903839</v>
      </c>
      <c r="J10" s="66">
        <f>'A4 current gdp_service'!I38/'11a constant gpd  services'!I38*100</f>
        <v>147.46449795835545</v>
      </c>
      <c r="K10" s="66">
        <f>'A4 current gdp_service'!J38/'11a constant gpd  services'!J38*100</f>
        <v>147.64780394850467</v>
      </c>
      <c r="L10" s="66">
        <f>'A4 current gdp_service'!K38/'11a constant gpd  services'!K38*100</f>
        <v>146.62582581807365</v>
      </c>
      <c r="M10" s="66">
        <f>'A4 current gdp_service'!L38/'11a constant gpd  services'!L38*100</f>
        <v>123.92634822002782</v>
      </c>
      <c r="N10" s="66">
        <f>'A4 current gdp_service'!M38/'11a constant gpd  services'!M38*100</f>
        <v>143.05848060775509</v>
      </c>
      <c r="O10" s="87">
        <f>'A4 current gdp_service'!N38/'11a constant gpd  services'!N38*100</f>
        <v>147.6373295951191</v>
      </c>
    </row>
    <row r="11" spans="2:19" ht="20.25" customHeight="1">
      <c r="B11" s="342" t="s">
        <v>267</v>
      </c>
      <c r="C11" s="65"/>
      <c r="D11" s="83">
        <f>'A4 current gdp_service'!C39/'11a constant gpd  services'!C39*100</f>
        <v>147.54164591234419</v>
      </c>
      <c r="E11" s="84">
        <f>'A4 current gdp_service'!D39/'11a constant gpd  services'!D39*100</f>
        <v>216.34914176318659</v>
      </c>
      <c r="F11" s="84">
        <f>'A4 current gdp_service'!E39/'11a constant gpd  services'!E39*100</f>
        <v>207.02148675051833</v>
      </c>
      <c r="G11" s="84">
        <f>'A4 current gdp_service'!F39/'11a constant gpd  services'!F39*100</f>
        <v>106.95380438334692</v>
      </c>
      <c r="H11" s="66">
        <f>'A4 current gdp_service'!G39/'11a constant gpd  services'!G39*100</f>
        <v>193.42732145290981</v>
      </c>
      <c r="I11" s="66">
        <f>'A4 current gdp_service'!H39/'11a constant gpd  services'!H39*100</f>
        <v>118.89899032914109</v>
      </c>
      <c r="J11" s="66">
        <f>'A4 current gdp_service'!I39/'11a constant gpd  services'!I39*100</f>
        <v>147.07502469040608</v>
      </c>
      <c r="K11" s="66">
        <f>'A4 current gdp_service'!J39/'11a constant gpd  services'!J39*100</f>
        <v>147.74629789264407</v>
      </c>
      <c r="L11" s="66">
        <f>'A4 current gdp_service'!K39/'11a constant gpd  services'!K39*100</f>
        <v>146.52138175909633</v>
      </c>
      <c r="M11" s="66">
        <f>'A4 current gdp_service'!L39/'11a constant gpd  services'!L39*100</f>
        <v>122.58784249476915</v>
      </c>
      <c r="N11" s="66">
        <f>'A4 current gdp_service'!M39/'11a constant gpd  services'!M39*100</f>
        <v>139.43030570698107</v>
      </c>
      <c r="O11" s="87">
        <f>'A4 current gdp_service'!N39/'11a constant gpd  services'!N39*100</f>
        <v>148.3705834721961</v>
      </c>
    </row>
    <row r="12" spans="2:19" ht="17.25" customHeight="1">
      <c r="B12" s="64" t="s">
        <v>268</v>
      </c>
      <c r="C12" s="65"/>
      <c r="D12" s="84" t="e">
        <f>'A4 current gdp_service'!#REF!/'11a constant gpd  services'!#REF!*100</f>
        <v>#REF!</v>
      </c>
      <c r="E12" s="84" t="e">
        <f>'A4 current gdp_service'!#REF!/'11a constant gpd  services'!#REF!*100</f>
        <v>#REF!</v>
      </c>
      <c r="F12" s="84" t="e">
        <f>'A4 current gdp_service'!#REF!/'11a constant gpd  services'!#REF!*100</f>
        <v>#REF!</v>
      </c>
      <c r="G12" s="84" t="e">
        <f>'A4 current gdp_service'!#REF!/'11a constant gpd  services'!#REF!*100</f>
        <v>#REF!</v>
      </c>
      <c r="H12" s="66" t="e">
        <f>'A4 current gdp_service'!#REF!/'11a constant gpd  services'!#REF!*100</f>
        <v>#REF!</v>
      </c>
      <c r="I12" s="66" t="e">
        <f>'A4 current gdp_service'!#REF!/'11a constant gpd  services'!#REF!*100</f>
        <v>#REF!</v>
      </c>
      <c r="J12" s="66" t="e">
        <f>'A4 current gdp_service'!#REF!/'11a constant gpd  services'!#REF!*100</f>
        <v>#REF!</v>
      </c>
      <c r="K12" s="66" t="e">
        <f>'A4 current gdp_service'!#REF!/'11a constant gpd  services'!#REF!*100</f>
        <v>#REF!</v>
      </c>
      <c r="L12" s="66" t="e">
        <f>'A4 current gdp_service'!#REF!/'11a constant gpd  services'!#REF!*100</f>
        <v>#REF!</v>
      </c>
      <c r="M12" s="66" t="e">
        <f>'A4 current gdp_service'!#REF!/'11a constant gpd  services'!#REF!*100</f>
        <v>#REF!</v>
      </c>
      <c r="N12" s="66" t="e">
        <f>'A4 current gdp_service'!#REF!/'11a constant gpd  services'!#REF!*100</f>
        <v>#REF!</v>
      </c>
      <c r="O12" s="87" t="e">
        <f>'A4 current gdp_service'!#REF!/'11a constant gpd  services'!#REF!*100</f>
        <v>#REF!</v>
      </c>
    </row>
    <row r="13" spans="2:19" ht="17.25" customHeight="1">
      <c r="B13" s="64" t="s">
        <v>269</v>
      </c>
      <c r="C13" s="65"/>
      <c r="D13" s="84" t="e">
        <f>'A4 current gdp_service'!#REF!/'11a constant gpd  services'!#REF!*100</f>
        <v>#REF!</v>
      </c>
      <c r="E13" s="84" t="e">
        <f>'A4 current gdp_service'!#REF!/'11a constant gpd  services'!#REF!*100</f>
        <v>#REF!</v>
      </c>
      <c r="F13" s="84" t="e">
        <f>'A4 current gdp_service'!#REF!/'11a constant gpd  services'!#REF!*100</f>
        <v>#REF!</v>
      </c>
      <c r="G13" s="84" t="e">
        <f>'A4 current gdp_service'!#REF!/'11a constant gpd  services'!#REF!*100</f>
        <v>#REF!</v>
      </c>
      <c r="H13" s="66" t="e">
        <f>'A4 current gdp_service'!#REF!/'11a constant gpd  services'!#REF!*100</f>
        <v>#REF!</v>
      </c>
      <c r="I13" s="66" t="e">
        <f>'A4 current gdp_service'!#REF!/'11a constant gpd  services'!#REF!*100</f>
        <v>#REF!</v>
      </c>
      <c r="J13" s="84" t="e">
        <f>'A4 current gdp_service'!#REF!/'11a constant gpd  services'!#REF!*100</f>
        <v>#REF!</v>
      </c>
      <c r="K13" s="66" t="e">
        <f>'A4 current gdp_service'!#REF!/'11a constant gpd  services'!#REF!*100</f>
        <v>#REF!</v>
      </c>
      <c r="L13" s="66" t="e">
        <f>'A4 current gdp_service'!#REF!/'11a constant gpd  services'!#REF!*100</f>
        <v>#REF!</v>
      </c>
      <c r="M13" s="84" t="e">
        <f>'A4 current gdp_service'!#REF!/'11a constant gpd  services'!#REF!*100</f>
        <v>#REF!</v>
      </c>
      <c r="N13" s="66" t="e">
        <f>'A4 current gdp_service'!#REF!/'11a constant gpd  services'!#REF!*100</f>
        <v>#REF!</v>
      </c>
      <c r="O13" s="87" t="e">
        <f>'A4 current gdp_service'!#REF!/'11a constant gpd  services'!#REF!*100</f>
        <v>#REF!</v>
      </c>
    </row>
    <row r="14" spans="2:19">
      <c r="B14" s="64" t="s">
        <v>270</v>
      </c>
      <c r="C14" s="72"/>
      <c r="D14" s="84" t="e">
        <f>'A4 current gdp_service'!#REF!/'11a constant gpd  services'!#REF!*100</f>
        <v>#REF!</v>
      </c>
      <c r="E14" s="84" t="e">
        <f>'A4 current gdp_service'!#REF!/'11a constant gpd  services'!#REF!*100</f>
        <v>#REF!</v>
      </c>
      <c r="F14" s="84" t="e">
        <f>'A4 current gdp_service'!#REF!/'11a constant gpd  services'!#REF!*100</f>
        <v>#REF!</v>
      </c>
      <c r="G14" s="84" t="e">
        <f>'A4 current gdp_service'!#REF!/'11a constant gpd  services'!#REF!*100</f>
        <v>#REF!</v>
      </c>
      <c r="H14" s="66" t="e">
        <f>'A4 current gdp_service'!#REF!/'11a constant gpd  services'!#REF!*100</f>
        <v>#REF!</v>
      </c>
      <c r="I14" s="66" t="e">
        <f>'A4 current gdp_service'!#REF!/'11a constant gpd  services'!#REF!*100</f>
        <v>#REF!</v>
      </c>
      <c r="J14" s="84" t="e">
        <f>'A4 current gdp_service'!#REF!/'11a constant gpd  services'!#REF!*100</f>
        <v>#REF!</v>
      </c>
      <c r="K14" s="66" t="e">
        <f>'A4 current gdp_service'!#REF!/'11a constant gpd  services'!#REF!*100</f>
        <v>#REF!</v>
      </c>
      <c r="L14" s="66" t="e">
        <f>'A4 current gdp_service'!#REF!/'11a constant gpd  services'!#REF!*100</f>
        <v>#REF!</v>
      </c>
      <c r="M14" s="66" t="e">
        <f>'A4 current gdp_service'!#REF!/'11a constant gpd  services'!#REF!*100</f>
        <v>#REF!</v>
      </c>
      <c r="N14" s="66" t="e">
        <f>'A4 current gdp_service'!#REF!/'11a constant gpd  services'!#REF!*100</f>
        <v>#REF!</v>
      </c>
      <c r="O14" s="87" t="e">
        <f>'A4 current gdp_service'!#REF!/'11a constant gpd  services'!#REF!*100</f>
        <v>#REF!</v>
      </c>
    </row>
    <row r="15" spans="2:19">
      <c r="B15" s="64" t="s">
        <v>271</v>
      </c>
      <c r="C15" s="72"/>
      <c r="D15" s="84" t="e">
        <f>'A4 current gdp_service'!#REF!/'11a constant gpd  services'!#REF!*100</f>
        <v>#REF!</v>
      </c>
      <c r="E15" s="84" t="e">
        <f>'A4 current gdp_service'!#REF!/'11a constant gpd  services'!#REF!*100</f>
        <v>#REF!</v>
      </c>
      <c r="F15" s="84" t="e">
        <f>'A4 current gdp_service'!#REF!/'11a constant gpd  services'!#REF!*100</f>
        <v>#REF!</v>
      </c>
      <c r="G15" s="84" t="e">
        <f>'A4 current gdp_service'!#REF!/'11a constant gpd  services'!#REF!*100</f>
        <v>#REF!</v>
      </c>
      <c r="H15" s="66" t="e">
        <f>'A4 current gdp_service'!#REF!/'11a constant gpd  services'!#REF!*100</f>
        <v>#REF!</v>
      </c>
      <c r="I15" s="66" t="e">
        <f>'A4 current gdp_service'!#REF!/'11a constant gpd  services'!#REF!*100</f>
        <v>#REF!</v>
      </c>
      <c r="J15" s="84" t="e">
        <f>'A4 current gdp_service'!#REF!/'11a constant gpd  services'!#REF!*100</f>
        <v>#REF!</v>
      </c>
      <c r="K15" s="66" t="e">
        <f>'A4 current gdp_service'!#REF!/'11a constant gpd  services'!#REF!*100</f>
        <v>#REF!</v>
      </c>
      <c r="L15" s="66" t="e">
        <f>'A4 current gdp_service'!#REF!/'11a constant gpd  services'!#REF!*100</f>
        <v>#REF!</v>
      </c>
      <c r="M15" s="66" t="e">
        <f>'A4 current gdp_service'!#REF!/'11a constant gpd  services'!#REF!*100</f>
        <v>#REF!</v>
      </c>
      <c r="N15" s="66" t="e">
        <f>'A4 current gdp_service'!#REF!/'11a constant gpd  services'!#REF!*100</f>
        <v>#REF!</v>
      </c>
      <c r="O15" s="87" t="e">
        <f>'A4 current gdp_service'!#REF!/'11a constant gpd  services'!#REF!*100</f>
        <v>#REF!</v>
      </c>
    </row>
    <row r="16" spans="2:19" ht="15.6">
      <c r="B16" s="342" t="s">
        <v>272</v>
      </c>
      <c r="C16" s="72"/>
      <c r="D16" s="84" t="e">
        <f>'A4 current gdp_service'!#REF!/'11a constant gpd  services'!#REF!*100</f>
        <v>#REF!</v>
      </c>
      <c r="E16" s="84" t="e">
        <f>'A4 current gdp_service'!#REF!/'11a constant gpd  services'!#REF!*100</f>
        <v>#REF!</v>
      </c>
      <c r="F16" s="84" t="e">
        <f>'A4 current gdp_service'!#REF!/'11a constant gpd  services'!#REF!*100</f>
        <v>#REF!</v>
      </c>
      <c r="G16" s="84" t="e">
        <f>'A4 current gdp_service'!#REF!/'11a constant gpd  services'!#REF!*100</f>
        <v>#REF!</v>
      </c>
      <c r="H16" s="66" t="e">
        <f>'A4 current gdp_service'!#REF!/'11a constant gpd  services'!#REF!*100</f>
        <v>#REF!</v>
      </c>
      <c r="I16" s="66" t="e">
        <f>'A4 current gdp_service'!#REF!/'11a constant gpd  services'!#REF!*100</f>
        <v>#REF!</v>
      </c>
      <c r="J16" s="84" t="e">
        <f>'A4 current gdp_service'!#REF!/'11a constant gpd  services'!#REF!*100</f>
        <v>#REF!</v>
      </c>
      <c r="K16" s="66" t="e">
        <f>'A4 current gdp_service'!#REF!/'11a constant gpd  services'!#REF!*100</f>
        <v>#REF!</v>
      </c>
      <c r="L16" s="66" t="e">
        <f>'A4 current gdp_service'!#REF!/'11a constant gpd  services'!#REF!*100</f>
        <v>#REF!</v>
      </c>
      <c r="M16" s="66" t="e">
        <f>'A4 current gdp_service'!#REF!/'11a constant gpd  services'!#REF!*100</f>
        <v>#REF!</v>
      </c>
      <c r="N16" s="66" t="e">
        <f>'A4 current gdp_service'!#REF!/'11a constant gpd  services'!#REF!*100</f>
        <v>#REF!</v>
      </c>
      <c r="O16" s="87" t="e">
        <f>'A4 current gdp_service'!#REF!/'11a constant gpd  services'!#REF!*100</f>
        <v>#REF!</v>
      </c>
    </row>
    <row r="17" spans="2:15" ht="15.6">
      <c r="B17" s="342" t="s">
        <v>273</v>
      </c>
      <c r="C17" s="72"/>
      <c r="D17" s="84" t="e">
        <f>'A4 current gdp_service'!#REF!/'11a constant gpd  services'!#REF!*100</f>
        <v>#REF!</v>
      </c>
      <c r="E17" s="84" t="e">
        <f>'A4 current gdp_service'!#REF!/'11a constant gpd  services'!#REF!*100</f>
        <v>#REF!</v>
      </c>
      <c r="F17" s="84" t="e">
        <f>'A4 current gdp_service'!#REF!/'11a constant gpd  services'!#REF!*100</f>
        <v>#REF!</v>
      </c>
      <c r="G17" s="84" t="e">
        <f>'A4 current gdp_service'!#REF!/'11a constant gpd  services'!#REF!*100</f>
        <v>#REF!</v>
      </c>
      <c r="H17" s="66" t="e">
        <f>'A4 current gdp_service'!#REF!/'11a constant gpd  services'!#REF!*100</f>
        <v>#REF!</v>
      </c>
      <c r="I17" s="66" t="e">
        <f>'A4 current gdp_service'!#REF!/'11a constant gpd  services'!#REF!*100</f>
        <v>#REF!</v>
      </c>
      <c r="J17" s="84" t="e">
        <f>'A4 current gdp_service'!#REF!/'11a constant gpd  services'!#REF!*100</f>
        <v>#REF!</v>
      </c>
      <c r="K17" s="66" t="e">
        <f>'A4 current gdp_service'!#REF!/'11a constant gpd  services'!#REF!*100</f>
        <v>#REF!</v>
      </c>
      <c r="L17" s="66" t="e">
        <f>'A4 current gdp_service'!#REF!/'11a constant gpd  services'!#REF!*100</f>
        <v>#REF!</v>
      </c>
      <c r="M17" s="66" t="e">
        <f>'A4 current gdp_service'!#REF!/'11a constant gpd  services'!#REF!*100</f>
        <v>#REF!</v>
      </c>
      <c r="N17" s="66" t="e">
        <f>'A4 current gdp_service'!#REF!/'11a constant gpd  services'!#REF!*100</f>
        <v>#REF!</v>
      </c>
      <c r="O17" s="87" t="e">
        <f>'A4 current gdp_service'!#REF!/'11a constant gpd  services'!#REF!*100</f>
        <v>#REF!</v>
      </c>
    </row>
    <row r="18" spans="2:15" ht="15.6">
      <c r="B18" s="342" t="s">
        <v>274</v>
      </c>
      <c r="C18" s="72"/>
      <c r="D18" s="84" t="e">
        <f>'A4 current gdp_service'!#REF!/'11a constant gpd  services'!#REF!*100</f>
        <v>#REF!</v>
      </c>
      <c r="E18" s="84" t="e">
        <f>'A4 current gdp_service'!#REF!/'11a constant gpd  services'!#REF!*100</f>
        <v>#REF!</v>
      </c>
      <c r="F18" s="84" t="e">
        <f>'A4 current gdp_service'!#REF!/'11a constant gpd  services'!#REF!*100</f>
        <v>#REF!</v>
      </c>
      <c r="G18" s="84" t="e">
        <f>'A4 current gdp_service'!#REF!/'11a constant gpd  services'!#REF!*100</f>
        <v>#REF!</v>
      </c>
      <c r="H18" s="66" t="e">
        <f>'A4 current gdp_service'!#REF!/'11a constant gpd  services'!#REF!*100</f>
        <v>#REF!</v>
      </c>
      <c r="I18" s="66" t="e">
        <f>'A4 current gdp_service'!#REF!/'11a constant gpd  services'!#REF!*100</f>
        <v>#REF!</v>
      </c>
      <c r="J18" s="84" t="e">
        <f>'A4 current gdp_service'!#REF!/'11a constant gpd  services'!#REF!*100</f>
        <v>#REF!</v>
      </c>
      <c r="K18" s="66" t="e">
        <f>'A4 current gdp_service'!#REF!/'11a constant gpd  services'!#REF!*100</f>
        <v>#REF!</v>
      </c>
      <c r="L18" s="66" t="e">
        <f>'A4 current gdp_service'!#REF!/'11a constant gpd  services'!#REF!*100</f>
        <v>#REF!</v>
      </c>
      <c r="M18" s="66" t="e">
        <f>'A4 current gdp_service'!#REF!/'11a constant gpd  services'!#REF!*100</f>
        <v>#REF!</v>
      </c>
      <c r="N18" s="66" t="e">
        <f>'A4 current gdp_service'!#REF!/'11a constant gpd  services'!#REF!*100</f>
        <v>#REF!</v>
      </c>
      <c r="O18" s="87" t="e">
        <f>'A4 current gdp_service'!#REF!/'11a constant gpd  services'!#REF!*100</f>
        <v>#REF!</v>
      </c>
    </row>
    <row r="19" spans="2:15" ht="15.6">
      <c r="B19" s="342" t="s">
        <v>275</v>
      </c>
      <c r="D19" s="83" t="e">
        <f>'A4 current gdp_service'!#REF!/'11a constant gpd  services'!#REF!*100</f>
        <v>#REF!</v>
      </c>
      <c r="E19" s="84" t="e">
        <f>'A4 current gdp_service'!#REF!/'11a constant gpd  services'!#REF!*100</f>
        <v>#REF!</v>
      </c>
      <c r="F19" s="84" t="e">
        <f>'A4 current gdp_service'!#REF!/'11a constant gpd  services'!#REF!*100</f>
        <v>#REF!</v>
      </c>
      <c r="G19" s="84" t="e">
        <f>'A4 current gdp_service'!#REF!/'11a constant gpd  services'!#REF!*100</f>
        <v>#REF!</v>
      </c>
      <c r="H19" s="66" t="e">
        <f>'A4 current gdp_service'!#REF!/'11a constant gpd  services'!#REF!*100</f>
        <v>#REF!</v>
      </c>
      <c r="I19" s="66" t="e">
        <f>'A4 current gdp_service'!#REF!/'11a constant gpd  services'!#REF!*100</f>
        <v>#REF!</v>
      </c>
      <c r="J19" s="84" t="e">
        <f>'A4 current gdp_service'!#REF!/'11a constant gpd  services'!#REF!*100</f>
        <v>#REF!</v>
      </c>
      <c r="K19" s="66" t="e">
        <f>'A4 current gdp_service'!#REF!/'11a constant gpd  services'!#REF!*100</f>
        <v>#REF!</v>
      </c>
      <c r="L19" s="66" t="e">
        <f>'A4 current gdp_service'!#REF!/'11a constant gpd  services'!#REF!*100</f>
        <v>#REF!</v>
      </c>
      <c r="M19" s="66" t="e">
        <f>'A4 current gdp_service'!#REF!/'11a constant gpd  services'!#REF!*100</f>
        <v>#REF!</v>
      </c>
      <c r="N19" s="66" t="e">
        <f>'A4 current gdp_service'!#REF!/'11a constant gpd  services'!#REF!*100</f>
        <v>#REF!</v>
      </c>
      <c r="O19" s="87" t="e">
        <f>'A4 current gdp_service'!#REF!/'11a constant gpd  services'!#REF!*100</f>
        <v>#REF!</v>
      </c>
    </row>
    <row r="20" spans="2:15" ht="15.6">
      <c r="B20" s="342" t="s">
        <v>250</v>
      </c>
      <c r="D20" s="83" t="e">
        <f>'A4 current gdp_service'!#REF!/'11a constant gpd  services'!#REF!*100</f>
        <v>#REF!</v>
      </c>
      <c r="E20" s="84" t="e">
        <f>'A4 current gdp_service'!#REF!/'11a constant gpd  services'!#REF!*100</f>
        <v>#REF!</v>
      </c>
      <c r="F20" s="84" t="e">
        <f>'A4 current gdp_service'!#REF!/'11a constant gpd  services'!#REF!*100</f>
        <v>#REF!</v>
      </c>
      <c r="G20" s="84" t="e">
        <f>'A4 current gdp_service'!#REF!/'11a constant gpd  services'!#REF!*100</f>
        <v>#REF!</v>
      </c>
      <c r="H20" s="66" t="e">
        <f>'A4 current gdp_service'!#REF!/'11a constant gpd  services'!#REF!*100</f>
        <v>#REF!</v>
      </c>
      <c r="I20" s="66" t="e">
        <f>'A4 current gdp_service'!#REF!/'11a constant gpd  services'!#REF!*100</f>
        <v>#REF!</v>
      </c>
      <c r="J20" s="84" t="e">
        <f>'A4 current gdp_service'!#REF!/'11a constant gpd  services'!#REF!*100</f>
        <v>#REF!</v>
      </c>
      <c r="K20" s="66" t="e">
        <f>'A4 current gdp_service'!#REF!/'11a constant gpd  services'!#REF!*100</f>
        <v>#REF!</v>
      </c>
      <c r="L20" s="66" t="e">
        <f>'A4 current gdp_service'!#REF!/'11a constant gpd  services'!#REF!*100</f>
        <v>#REF!</v>
      </c>
      <c r="M20" s="66" t="e">
        <f>'A4 current gdp_service'!#REF!/'11a constant gpd  services'!#REF!*100</f>
        <v>#REF!</v>
      </c>
      <c r="N20" s="66" t="e">
        <f>'A4 current gdp_service'!#REF!/'11a constant gpd  services'!#REF!*100</f>
        <v>#REF!</v>
      </c>
      <c r="O20" s="87" t="e">
        <f>'A4 current gdp_service'!#REF!/'11a constant gpd  services'!#REF!*100</f>
        <v>#REF!</v>
      </c>
    </row>
    <row r="21" spans="2:15" ht="15.6">
      <c r="B21" s="342" t="s">
        <v>251</v>
      </c>
      <c r="D21" s="85" t="e">
        <f>'A4 current gdp_service'!#REF!/'11a constant gpd  services'!#REF!*100</f>
        <v>#REF!</v>
      </c>
      <c r="E21" s="83" t="e">
        <f>'A4 current gdp_service'!#REF!/'11a constant gpd  services'!#REF!*100</f>
        <v>#REF!</v>
      </c>
      <c r="F21" s="84" t="e">
        <f>'A4 current gdp_service'!#REF!/'11a constant gpd  services'!#REF!*100</f>
        <v>#REF!</v>
      </c>
      <c r="G21" s="84" t="e">
        <f>'A4 current gdp_service'!#REF!/'11a constant gpd  services'!#REF!*100</f>
        <v>#REF!</v>
      </c>
      <c r="H21" s="66" t="e">
        <f>'A4 current gdp_service'!#REF!/'11a constant gpd  services'!#REF!*100</f>
        <v>#REF!</v>
      </c>
      <c r="I21" s="66" t="e">
        <f>'A4 current gdp_service'!#REF!/'11a constant gpd  services'!#REF!*100</f>
        <v>#REF!</v>
      </c>
      <c r="J21" s="84" t="e">
        <f>'A4 current gdp_service'!#REF!/'11a constant gpd  services'!#REF!*100</f>
        <v>#REF!</v>
      </c>
      <c r="K21" s="66" t="e">
        <f>'A4 current gdp_service'!#REF!/'11a constant gpd  services'!#REF!*100</f>
        <v>#REF!</v>
      </c>
      <c r="L21" s="66" t="e">
        <f>'A4 current gdp_service'!#REF!/'11a constant gpd  services'!#REF!*100</f>
        <v>#REF!</v>
      </c>
      <c r="M21" s="66" t="e">
        <f>'A4 current gdp_service'!#REF!/'11a constant gpd  services'!#REF!*100</f>
        <v>#REF!</v>
      </c>
      <c r="N21" s="66" t="e">
        <f>'A4 current gdp_service'!#REF!/'11a constant gpd  services'!#REF!*100</f>
        <v>#REF!</v>
      </c>
      <c r="O21" s="87" t="e">
        <f>'A4 current gdp_service'!#REF!/'11a constant gpd  services'!#REF!*100</f>
        <v>#REF!</v>
      </c>
    </row>
    <row r="22" spans="2:15" ht="15.6">
      <c r="B22" s="342" t="s">
        <v>252</v>
      </c>
      <c r="D22" s="83" t="e">
        <f>'A4 current gdp_service'!#REF!/'11a constant gpd  services'!#REF!*100</f>
        <v>#REF!</v>
      </c>
      <c r="E22" s="84" t="e">
        <f>'A4 current gdp_service'!#REF!/'11a constant gpd  services'!#REF!*100</f>
        <v>#REF!</v>
      </c>
      <c r="F22" s="84" t="e">
        <f>'A4 current gdp_service'!#REF!/'11a constant gpd  services'!#REF!*100</f>
        <v>#REF!</v>
      </c>
      <c r="G22" s="84" t="e">
        <f>'A4 current gdp_service'!#REF!/'11a constant gpd  services'!#REF!*100</f>
        <v>#REF!</v>
      </c>
      <c r="H22" s="66" t="e">
        <f>'A4 current gdp_service'!#REF!/'11a constant gpd  services'!#REF!*100</f>
        <v>#REF!</v>
      </c>
      <c r="I22" s="66" t="e">
        <f>'A4 current gdp_service'!#REF!/'11a constant gpd  services'!#REF!*100</f>
        <v>#REF!</v>
      </c>
      <c r="J22" s="84" t="e">
        <f>'A4 current gdp_service'!#REF!/'11a constant gpd  services'!#REF!*100</f>
        <v>#REF!</v>
      </c>
      <c r="K22" s="66" t="e">
        <f>'A4 current gdp_service'!#REF!/'11a constant gpd  services'!#REF!*100</f>
        <v>#REF!</v>
      </c>
      <c r="L22" s="66" t="e">
        <f>'A4 current gdp_service'!#REF!/'11a constant gpd  services'!#REF!*100</f>
        <v>#REF!</v>
      </c>
      <c r="M22" s="66" t="e">
        <f>'A4 current gdp_service'!#REF!/'11a constant gpd  services'!#REF!*100</f>
        <v>#REF!</v>
      </c>
      <c r="N22" s="66" t="e">
        <f>'A4 current gdp_service'!#REF!/'11a constant gpd  services'!#REF!*100</f>
        <v>#REF!</v>
      </c>
      <c r="O22" s="87" t="e">
        <f>'A4 current gdp_service'!#REF!/'11a constant gpd  services'!#REF!*100</f>
        <v>#REF!</v>
      </c>
    </row>
    <row r="23" spans="2:15" ht="15.6">
      <c r="B23" s="342" t="s">
        <v>253</v>
      </c>
      <c r="D23" s="83" t="e">
        <f>'A4 current gdp_service'!#REF!/'11a constant gpd  services'!#REF!*100</f>
        <v>#REF!</v>
      </c>
      <c r="E23" s="84" t="e">
        <f>'A4 current gdp_service'!#REF!/'11a constant gpd  services'!#REF!*100</f>
        <v>#REF!</v>
      </c>
      <c r="F23" s="84" t="e">
        <f>'A4 current gdp_service'!#REF!/'11a constant gpd  services'!#REF!*100</f>
        <v>#REF!</v>
      </c>
      <c r="G23" s="84" t="e">
        <f>'A4 current gdp_service'!#REF!/'11a constant gpd  services'!#REF!*100</f>
        <v>#REF!</v>
      </c>
      <c r="H23" s="66" t="e">
        <f>'A4 current gdp_service'!#REF!/'11a constant gpd  services'!#REF!*100</f>
        <v>#REF!</v>
      </c>
      <c r="I23" s="66" t="e">
        <f>'A4 current gdp_service'!#REF!/'11a constant gpd  services'!#REF!*100</f>
        <v>#REF!</v>
      </c>
      <c r="J23" s="84" t="e">
        <f>'A4 current gdp_service'!#REF!/'11a constant gpd  services'!#REF!*100</f>
        <v>#REF!</v>
      </c>
      <c r="K23" s="66" t="e">
        <f>'A4 current gdp_service'!#REF!/'11a constant gpd  services'!#REF!*100</f>
        <v>#REF!</v>
      </c>
      <c r="L23" s="66" t="e">
        <f>'A4 current gdp_service'!#REF!/'11a constant gpd  services'!#REF!*100</f>
        <v>#REF!</v>
      </c>
      <c r="M23" s="66" t="e">
        <f>'A4 current gdp_service'!#REF!/'11a constant gpd  services'!#REF!*100</f>
        <v>#REF!</v>
      </c>
      <c r="N23" s="66" t="e">
        <f>'A4 current gdp_service'!#REF!/'11a constant gpd  services'!#REF!*100</f>
        <v>#REF!</v>
      </c>
      <c r="O23" s="87" t="e">
        <f>'A4 current gdp_service'!#REF!/'11a constant gpd  services'!#REF!*100</f>
        <v>#REF!</v>
      </c>
    </row>
    <row r="24" spans="2:15" ht="15.6">
      <c r="B24" s="342" t="s">
        <v>254</v>
      </c>
      <c r="D24" s="310" t="e">
        <f>'A4 current gdp_service'!#REF!/'11a constant gpd  services'!#REF!*100</f>
        <v>#REF!</v>
      </c>
      <c r="E24" s="84" t="e">
        <f>'A4 current gdp_service'!#REF!/'11a constant gpd  services'!#REF!*100</f>
        <v>#REF!</v>
      </c>
      <c r="F24" s="84" t="e">
        <f>'A4 current gdp_service'!#REF!/'11a constant gpd  services'!#REF!*100</f>
        <v>#REF!</v>
      </c>
      <c r="G24" s="84" t="e">
        <f>'A4 current gdp_service'!#REF!/'11a constant gpd  services'!#REF!*100</f>
        <v>#REF!</v>
      </c>
      <c r="H24" s="66" t="e">
        <f>'A4 current gdp_service'!#REF!/'11a constant gpd  services'!#REF!*100</f>
        <v>#REF!</v>
      </c>
      <c r="I24" s="66" t="e">
        <f>'A4 current gdp_service'!#REF!/'11a constant gpd  services'!#REF!*100</f>
        <v>#REF!</v>
      </c>
      <c r="J24" s="84" t="e">
        <f>'A4 current gdp_service'!#REF!/'11a constant gpd  services'!#REF!*100</f>
        <v>#REF!</v>
      </c>
      <c r="K24" s="66" t="e">
        <f>'A4 current gdp_service'!#REF!/'11a constant gpd  services'!#REF!*100</f>
        <v>#REF!</v>
      </c>
      <c r="L24" s="66" t="e">
        <f>'A4 current gdp_service'!#REF!/'11a constant gpd  services'!#REF!*100</f>
        <v>#REF!</v>
      </c>
      <c r="M24" s="66" t="e">
        <f>'A4 current gdp_service'!#REF!/'11a constant gpd  services'!#REF!*100</f>
        <v>#REF!</v>
      </c>
      <c r="N24" s="66" t="e">
        <f>'A4 current gdp_service'!#REF!/'11a constant gpd  services'!#REF!*100</f>
        <v>#REF!</v>
      </c>
      <c r="O24" s="87" t="e">
        <f>'A4 current gdp_service'!#REF!/'11a constant gpd  services'!#REF!*100</f>
        <v>#REF!</v>
      </c>
    </row>
    <row r="25" spans="2:15" ht="15.6">
      <c r="B25" s="342" t="s">
        <v>255</v>
      </c>
      <c r="D25" s="310" t="e">
        <f>'A4 current gdp_service'!#REF!/'11a constant gpd  services'!#REF!*100</f>
        <v>#REF!</v>
      </c>
      <c r="E25" s="84" t="e">
        <f>'A4 current gdp_service'!#REF!/'11a constant gpd  services'!#REF!*100</f>
        <v>#REF!</v>
      </c>
      <c r="F25" s="84" t="e">
        <f>'A4 current gdp_service'!#REF!/'11a constant gpd  services'!#REF!*100</f>
        <v>#REF!</v>
      </c>
      <c r="G25" s="84" t="e">
        <f>'A4 current gdp_service'!#REF!/'11a constant gpd  services'!#REF!*100</f>
        <v>#REF!</v>
      </c>
      <c r="H25" s="66" t="e">
        <f>'A4 current gdp_service'!#REF!/'11a constant gpd  services'!#REF!*100</f>
        <v>#REF!</v>
      </c>
      <c r="I25" s="66" t="e">
        <f>'A4 current gdp_service'!#REF!/'11a constant gpd  services'!#REF!*100</f>
        <v>#REF!</v>
      </c>
      <c r="J25" s="84" t="e">
        <f>'A4 current gdp_service'!#REF!/'11a constant gpd  services'!#REF!*100</f>
        <v>#REF!</v>
      </c>
      <c r="K25" s="66" t="e">
        <f>'A4 current gdp_service'!#REF!/'11a constant gpd  services'!#REF!*100</f>
        <v>#REF!</v>
      </c>
      <c r="L25" s="66" t="e">
        <f>'A4 current gdp_service'!#REF!/'11a constant gpd  services'!#REF!*100</f>
        <v>#REF!</v>
      </c>
      <c r="M25" s="66" t="e">
        <f>'A4 current gdp_service'!#REF!/'11a constant gpd  services'!#REF!*100</f>
        <v>#REF!</v>
      </c>
      <c r="N25" s="66" t="e">
        <f>'A4 current gdp_service'!#REF!/'11a constant gpd  services'!#REF!*100</f>
        <v>#REF!</v>
      </c>
      <c r="O25" s="87" t="e">
        <f>'A4 current gdp_service'!#REF!/'11a constant gpd  services'!#REF!*100</f>
        <v>#REF!</v>
      </c>
    </row>
    <row r="26" spans="2:15" ht="15.6">
      <c r="B26" s="342" t="s">
        <v>256</v>
      </c>
      <c r="D26" s="310" t="e">
        <f>'A4 current gdp_service'!#REF!/'11a constant gpd  services'!#REF!*100</f>
        <v>#REF!</v>
      </c>
      <c r="E26" s="84" t="e">
        <f>'A4 current gdp_service'!#REF!/'11a constant gpd  services'!#REF!*100</f>
        <v>#REF!</v>
      </c>
      <c r="F26" s="84" t="e">
        <f>'A4 current gdp_service'!#REF!/'11a constant gpd  services'!#REF!*100</f>
        <v>#REF!</v>
      </c>
      <c r="G26" s="84" t="e">
        <f>'A4 current gdp_service'!#REF!/'11a constant gpd  services'!#REF!*100</f>
        <v>#REF!</v>
      </c>
      <c r="H26" s="66" t="e">
        <f>'A4 current gdp_service'!#REF!/'11a constant gpd  services'!#REF!*100</f>
        <v>#REF!</v>
      </c>
      <c r="I26" s="66" t="e">
        <f>'A4 current gdp_service'!#REF!/'11a constant gpd  services'!#REF!*100</f>
        <v>#REF!</v>
      </c>
      <c r="J26" s="84" t="e">
        <f>'A4 current gdp_service'!#REF!/'11a constant gpd  services'!#REF!*100</f>
        <v>#REF!</v>
      </c>
      <c r="K26" s="66" t="e">
        <f>'A4 current gdp_service'!#REF!/'11a constant gpd  services'!#REF!*100</f>
        <v>#REF!</v>
      </c>
      <c r="L26" s="66" t="e">
        <f>'A4 current gdp_service'!#REF!/'11a constant gpd  services'!#REF!*100</f>
        <v>#REF!</v>
      </c>
      <c r="M26" s="66" t="e">
        <f>'A4 current gdp_service'!#REF!/'11a constant gpd  services'!#REF!*100</f>
        <v>#REF!</v>
      </c>
      <c r="N26" s="66" t="e">
        <f>'A4 current gdp_service'!#REF!/'11a constant gpd  services'!#REF!*100</f>
        <v>#REF!</v>
      </c>
      <c r="O26" s="87" t="e">
        <f>'A4 current gdp_service'!#REF!/'11a constant gpd  services'!#REF!*100</f>
        <v>#REF!</v>
      </c>
    </row>
    <row r="27" spans="2:15" ht="15.6">
      <c r="B27" s="342" t="s">
        <v>257</v>
      </c>
      <c r="D27" s="310" t="e">
        <f>'A4 current gdp_service'!#REF!/'11a constant gpd  services'!#REF!*100</f>
        <v>#REF!</v>
      </c>
      <c r="E27" s="84" t="e">
        <f>'A4 current gdp_service'!#REF!/'11a constant gpd  services'!#REF!*100</f>
        <v>#REF!</v>
      </c>
      <c r="F27" s="84" t="e">
        <f>'A4 current gdp_service'!#REF!/'11a constant gpd  services'!#REF!*100</f>
        <v>#REF!</v>
      </c>
      <c r="G27" s="84" t="e">
        <f>'A4 current gdp_service'!#REF!/'11a constant gpd  services'!#REF!*100</f>
        <v>#REF!</v>
      </c>
      <c r="H27" s="66" t="e">
        <f>'A4 current gdp_service'!#REF!/'11a constant gpd  services'!#REF!*100</f>
        <v>#REF!</v>
      </c>
      <c r="I27" s="66" t="e">
        <f>'A4 current gdp_service'!#REF!/'11a constant gpd  services'!#REF!*100</f>
        <v>#REF!</v>
      </c>
      <c r="J27" s="84" t="e">
        <f>'A4 current gdp_service'!#REF!/'11a constant gpd  services'!#REF!*100</f>
        <v>#REF!</v>
      </c>
      <c r="K27" s="66" t="e">
        <f>'A4 current gdp_service'!#REF!/'11a constant gpd  services'!#REF!*100</f>
        <v>#REF!</v>
      </c>
      <c r="L27" s="66" t="e">
        <f>'A4 current gdp_service'!#REF!/'11a constant gpd  services'!#REF!*100</f>
        <v>#REF!</v>
      </c>
      <c r="M27" s="66" t="e">
        <f>'A4 current gdp_service'!#REF!/'11a constant gpd  services'!#REF!*100</f>
        <v>#REF!</v>
      </c>
      <c r="N27" s="66" t="e">
        <f>'A4 current gdp_service'!#REF!/'11a constant gpd  services'!#REF!*100</f>
        <v>#REF!</v>
      </c>
      <c r="O27" s="87" t="e">
        <f>'A4 current gdp_service'!#REF!/'11a constant gpd  services'!#REF!*100</f>
        <v>#REF!</v>
      </c>
    </row>
    <row r="28" spans="2:15" ht="13.5" customHeight="1">
      <c r="B28" s="341" t="s">
        <v>258</v>
      </c>
      <c r="C28" s="51"/>
      <c r="D28" s="86"/>
      <c r="E28" s="86"/>
      <c r="F28" s="86"/>
      <c r="G28" s="86"/>
      <c r="H28" s="86"/>
      <c r="I28" s="66"/>
      <c r="J28" s="86"/>
      <c r="K28" s="86"/>
      <c r="L28" s="86"/>
      <c r="M28" s="86"/>
      <c r="N28" s="86"/>
      <c r="O28" s="88"/>
    </row>
  </sheetData>
  <mergeCells count="3">
    <mergeCell ref="D2:O2"/>
    <mergeCell ref="B2:B3"/>
    <mergeCell ref="C2:C3"/>
  </mergeCells>
  <pageMargins left="0.7" right="0.7" top="0.75" bottom="0.75" header="0.3" footer="0.3"/>
  <pageSetup scale="71"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9DAC-3760-4C8B-9A78-0447D97CF549}">
  <sheetPr>
    <tabColor theme="5" tint="0.79998168889431442"/>
  </sheetPr>
  <dimension ref="A1:S42"/>
  <sheetViews>
    <sheetView zoomScaleNormal="100" workbookViewId="0">
      <pane xSplit="2" ySplit="3" topLeftCell="C37" activePane="bottomRight" state="frozen"/>
      <selection activeCell="C40" sqref="C40"/>
      <selection pane="topRight" activeCell="C40" sqref="C40"/>
      <selection pane="bottomLeft" activeCell="C40" sqref="C40"/>
      <selection pane="bottomRight" activeCell="C40" sqref="C40"/>
    </sheetView>
  </sheetViews>
  <sheetFormatPr defaultColWidth="8.44140625" defaultRowHeight="14.4"/>
  <cols>
    <col min="1" max="1" width="1.44140625" style="13" customWidth="1"/>
    <col min="2" max="2" width="9.109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9" t="s">
        <v>398</v>
      </c>
      <c r="C1" s="418"/>
      <c r="D1" s="418"/>
      <c r="E1" s="418"/>
      <c r="F1" s="418"/>
      <c r="G1" s="418"/>
      <c r="H1" s="418"/>
      <c r="I1" s="418"/>
      <c r="J1" s="418"/>
      <c r="K1" s="418"/>
      <c r="L1" s="418"/>
      <c r="M1" s="418"/>
      <c r="N1" s="418"/>
    </row>
    <row r="2" spans="1:19" ht="26.25" customHeight="1">
      <c r="A2"/>
      <c r="B2" s="489" t="s">
        <v>323</v>
      </c>
      <c r="C2" s="487" t="s">
        <v>399</v>
      </c>
      <c r="D2" s="515"/>
      <c r="E2" s="515"/>
      <c r="F2" s="515"/>
      <c r="G2" s="515"/>
      <c r="H2" s="515"/>
      <c r="I2" s="515"/>
      <c r="J2" s="515"/>
      <c r="K2" s="515"/>
      <c r="L2" s="515"/>
      <c r="M2" s="515"/>
      <c r="N2" s="515"/>
    </row>
    <row r="3" spans="1:19" s="12" customFormat="1" ht="169.5" customHeight="1">
      <c r="A3" s="80"/>
      <c r="B3" s="490"/>
      <c r="C3" s="434" t="s">
        <v>336</v>
      </c>
      <c r="D3" s="434" t="s">
        <v>337</v>
      </c>
      <c r="E3" s="434" t="s">
        <v>338</v>
      </c>
      <c r="F3" s="434" t="s">
        <v>339</v>
      </c>
      <c r="G3" s="434" t="s">
        <v>340</v>
      </c>
      <c r="H3" s="434" t="s">
        <v>341</v>
      </c>
      <c r="I3" s="434" t="s">
        <v>342</v>
      </c>
      <c r="J3" s="434" t="s">
        <v>343</v>
      </c>
      <c r="K3" s="434" t="s">
        <v>344</v>
      </c>
      <c r="L3" s="434" t="s">
        <v>345</v>
      </c>
      <c r="M3" s="434" t="s">
        <v>346</v>
      </c>
      <c r="N3" s="434" t="s">
        <v>63</v>
      </c>
    </row>
    <row r="4" spans="1:19" ht="20.25" customHeight="1">
      <c r="A4"/>
      <c r="B4" s="413" t="s">
        <v>291</v>
      </c>
      <c r="C4" s="423">
        <v>41.930832980028825</v>
      </c>
      <c r="D4" s="423">
        <v>0.49570346399730336</v>
      </c>
      <c r="E4" s="423">
        <v>2.4272088265693053</v>
      </c>
      <c r="F4" s="423">
        <v>2.5493085606264616</v>
      </c>
      <c r="G4" s="423">
        <v>2.288829018999885</v>
      </c>
      <c r="H4" s="423">
        <v>3.4743584563397643</v>
      </c>
      <c r="I4" s="423">
        <v>0.71875497457954085</v>
      </c>
      <c r="J4" s="423">
        <v>0.33498545342999864</v>
      </c>
      <c r="K4" s="423">
        <v>12.212381513805026</v>
      </c>
      <c r="L4" s="423">
        <v>0.12124576945333979</v>
      </c>
      <c r="M4" s="423">
        <v>2.0159143264420751</v>
      </c>
      <c r="N4" s="423">
        <v>68.569523344271516</v>
      </c>
      <c r="Q4" s="13"/>
      <c r="R4" s="82"/>
      <c r="S4" s="81"/>
    </row>
    <row r="5" spans="1:19" ht="20.25" customHeight="1">
      <c r="A5"/>
      <c r="B5" s="413" t="s">
        <v>292</v>
      </c>
      <c r="C5" s="423">
        <v>34.511244534298307</v>
      </c>
      <c r="D5" s="423">
        <v>0.43026898701175642</v>
      </c>
      <c r="E5" s="423">
        <v>2.0666871323176141</v>
      </c>
      <c r="F5" s="423">
        <v>2.3126053182673405</v>
      </c>
      <c r="G5" s="423">
        <v>2.0139532073879378</v>
      </c>
      <c r="H5" s="423">
        <v>3.7835847114230861</v>
      </c>
      <c r="I5" s="423">
        <v>0.57984501772140551</v>
      </c>
      <c r="J5" s="423">
        <v>0.28779758254395321</v>
      </c>
      <c r="K5" s="423">
        <v>11.564842969281603</v>
      </c>
      <c r="L5" s="423">
        <v>0.20860712226895398</v>
      </c>
      <c r="M5" s="423">
        <v>1.3793850790211877</v>
      </c>
      <c r="N5" s="423">
        <v>59.138821661543147</v>
      </c>
      <c r="Q5" s="13"/>
      <c r="R5" s="82"/>
      <c r="S5" s="81"/>
    </row>
    <row r="6" spans="1:19" ht="20.25" customHeight="1">
      <c r="A6"/>
      <c r="B6" s="413" t="s">
        <v>293</v>
      </c>
      <c r="C6" s="423">
        <v>38.429098158286372</v>
      </c>
      <c r="D6" s="423">
        <v>0.5145731511169892</v>
      </c>
      <c r="E6" s="423">
        <v>2.0884998260671237</v>
      </c>
      <c r="F6" s="423">
        <v>3.0670113082741515</v>
      </c>
      <c r="G6" s="423">
        <v>2.4644591799763425</v>
      </c>
      <c r="H6" s="423">
        <v>4.3248820136020747</v>
      </c>
      <c r="I6" s="423">
        <v>0.60720557494921223</v>
      </c>
      <c r="J6" s="423">
        <v>0.28975221075434371</v>
      </c>
      <c r="K6" s="423">
        <v>6.9464654794150773</v>
      </c>
      <c r="L6" s="423">
        <v>0.36545165346609398</v>
      </c>
      <c r="M6" s="423">
        <v>1.4146481781900087</v>
      </c>
      <c r="N6" s="423">
        <v>60.512046734097794</v>
      </c>
      <c r="Q6" s="13"/>
      <c r="R6" s="82"/>
      <c r="S6" s="81"/>
    </row>
    <row r="7" spans="1:19" ht="20.25" customHeight="1">
      <c r="A7"/>
      <c r="B7" s="413" t="s">
        <v>294</v>
      </c>
      <c r="C7" s="423">
        <v>37.628664983474721</v>
      </c>
      <c r="D7" s="423">
        <v>0.53160622467511465</v>
      </c>
      <c r="E7" s="423">
        <v>2.1673595195924436</v>
      </c>
      <c r="F7" s="423">
        <v>2.7651177808939242</v>
      </c>
      <c r="G7" s="423">
        <v>2.6319283221080605</v>
      </c>
      <c r="H7" s="423">
        <v>4.0744935164580607</v>
      </c>
      <c r="I7" s="423">
        <v>0.62278467219477474</v>
      </c>
      <c r="J7" s="423">
        <v>0.27868091436939951</v>
      </c>
      <c r="K7" s="423">
        <v>10.355210525016169</v>
      </c>
      <c r="L7" s="423">
        <v>0.33141159573759299</v>
      </c>
      <c r="M7" s="423">
        <v>1.3389871098850588</v>
      </c>
      <c r="N7" s="423">
        <v>62.726245164405327</v>
      </c>
      <c r="Q7" s="13"/>
      <c r="R7" s="82"/>
      <c r="S7" s="81"/>
    </row>
    <row r="8" spans="1:19" ht="20.25" customHeight="1">
      <c r="A8"/>
      <c r="B8" s="413" t="s">
        <v>295</v>
      </c>
      <c r="C8" s="423">
        <v>39.533368480173337</v>
      </c>
      <c r="D8" s="423">
        <v>0.56830671822086765</v>
      </c>
      <c r="E8" s="423">
        <v>2.2647301627635059</v>
      </c>
      <c r="F8" s="423">
        <v>2.1916094849506305</v>
      </c>
      <c r="G8" s="423">
        <v>3.0586111002765239</v>
      </c>
      <c r="H8" s="423">
        <v>4.0167720681731494</v>
      </c>
      <c r="I8" s="423">
        <v>0.70303019575263836</v>
      </c>
      <c r="J8" s="423">
        <v>0.31956127035994958</v>
      </c>
      <c r="K8" s="423">
        <v>13.419517790617375</v>
      </c>
      <c r="L8" s="423">
        <v>0.11547591633513007</v>
      </c>
      <c r="M8" s="423">
        <v>1.882894342477371</v>
      </c>
      <c r="N8" s="423">
        <v>68.073877530100475</v>
      </c>
      <c r="Q8" s="13"/>
      <c r="R8" s="82"/>
      <c r="S8" s="81"/>
    </row>
    <row r="9" spans="1:19" ht="20.25" customHeight="1">
      <c r="A9"/>
      <c r="B9" s="413" t="s">
        <v>296</v>
      </c>
      <c r="C9" s="423">
        <v>32.328048330941293</v>
      </c>
      <c r="D9" s="423">
        <v>0.49310149260290886</v>
      </c>
      <c r="E9" s="423">
        <v>1.9176898717869695</v>
      </c>
      <c r="F9" s="423">
        <v>1.979893717310655</v>
      </c>
      <c r="G9" s="423">
        <v>2.8149797553981988</v>
      </c>
      <c r="H9" s="423">
        <v>3.4791640161454898</v>
      </c>
      <c r="I9" s="423">
        <v>0.56306367103381383</v>
      </c>
      <c r="J9" s="423">
        <v>0.27405241186735801</v>
      </c>
      <c r="K9" s="423">
        <v>12.84732527794521</v>
      </c>
      <c r="L9" s="423">
        <v>0.19751769360445132</v>
      </c>
      <c r="M9" s="423">
        <v>1.2549902429486426</v>
      </c>
      <c r="N9" s="423">
        <v>58.149826481584988</v>
      </c>
      <c r="Q9" s="13"/>
      <c r="R9" s="82"/>
      <c r="S9" s="81"/>
    </row>
    <row r="10" spans="1:19" ht="20.25" customHeight="1">
      <c r="A10"/>
      <c r="B10" s="413" t="s">
        <v>297</v>
      </c>
      <c r="C10" s="423">
        <v>35.559617179979519</v>
      </c>
      <c r="D10" s="423">
        <v>0.54987499156637287</v>
      </c>
      <c r="E10" s="423">
        <v>1.9206110181353404</v>
      </c>
      <c r="F10" s="423">
        <v>2.620108500105601</v>
      </c>
      <c r="G10" s="423">
        <v>3.2023648429655491</v>
      </c>
      <c r="H10" s="423">
        <v>4.0128048074911611</v>
      </c>
      <c r="I10" s="423">
        <v>0.58097465631268574</v>
      </c>
      <c r="J10" s="423">
        <v>0.27700112548919398</v>
      </c>
      <c r="K10" s="423">
        <v>10.155110075151866</v>
      </c>
      <c r="L10" s="423">
        <v>0.3406508593113553</v>
      </c>
      <c r="M10" s="423">
        <v>1.206800162155599</v>
      </c>
      <c r="N10" s="423">
        <v>60.425918218664243</v>
      </c>
      <c r="Q10" s="13"/>
      <c r="R10" s="82"/>
      <c r="S10" s="81"/>
    </row>
    <row r="11" spans="1:19" ht="20.25" customHeight="1">
      <c r="A11"/>
      <c r="B11" s="413" t="s">
        <v>298</v>
      </c>
      <c r="C11" s="423">
        <v>36.326985789823226</v>
      </c>
      <c r="D11" s="423">
        <v>0.52505797851904057</v>
      </c>
      <c r="E11" s="423">
        <v>2.0906473349599111</v>
      </c>
      <c r="F11" s="423">
        <v>2.5115196960405912</v>
      </c>
      <c r="G11" s="423">
        <v>3.12405961265548</v>
      </c>
      <c r="H11" s="423">
        <v>3.7688320913066802</v>
      </c>
      <c r="I11" s="423">
        <v>0.61912151495669421</v>
      </c>
      <c r="J11" s="423">
        <v>0.28529848731267871</v>
      </c>
      <c r="K11" s="423">
        <v>9.4516448538280269</v>
      </c>
      <c r="L11" s="423">
        <v>0.31916868774608226</v>
      </c>
      <c r="M11" s="423">
        <v>1.0957865730214569</v>
      </c>
      <c r="N11" s="423">
        <v>60.118122620169871</v>
      </c>
      <c r="Q11" s="13"/>
      <c r="R11" s="82"/>
      <c r="S11" s="81"/>
    </row>
    <row r="12" spans="1:19" ht="20.25" customHeight="1">
      <c r="A12"/>
      <c r="B12" s="413" t="s">
        <v>299</v>
      </c>
      <c r="C12" s="423">
        <v>37.437928245121846</v>
      </c>
      <c r="D12" s="423">
        <v>0.45543757099886628</v>
      </c>
      <c r="E12" s="423">
        <v>2.3325531648248807</v>
      </c>
      <c r="F12" s="423">
        <v>2.15723881303501</v>
      </c>
      <c r="G12" s="423">
        <v>2.8637312984098986</v>
      </c>
      <c r="H12" s="423">
        <v>4.001308627870662</v>
      </c>
      <c r="I12" s="423">
        <v>0.7283890329517132</v>
      </c>
      <c r="J12" s="423">
        <v>0.33457004609356483</v>
      </c>
      <c r="K12" s="423">
        <v>11.064281995538161</v>
      </c>
      <c r="L12" s="423">
        <v>0.10184616230437411</v>
      </c>
      <c r="M12" s="423">
        <v>1.5334323659135241</v>
      </c>
      <c r="N12" s="423">
        <v>63.010717323062501</v>
      </c>
      <c r="Q12" s="13"/>
      <c r="R12" s="82"/>
      <c r="S12" s="81"/>
    </row>
    <row r="13" spans="1:19" ht="20.25" customHeight="1">
      <c r="A13"/>
      <c r="B13" s="413" t="s">
        <v>300</v>
      </c>
      <c r="C13" s="423">
        <v>29.104869606169988</v>
      </c>
      <c r="D13" s="423">
        <v>0.34061334156931611</v>
      </c>
      <c r="E13" s="423">
        <v>1.8727497275592708</v>
      </c>
      <c r="F13" s="423">
        <v>1.8428109095928193</v>
      </c>
      <c r="G13" s="423">
        <v>2.2341842933516078</v>
      </c>
      <c r="H13" s="423">
        <v>3.2607143384155179</v>
      </c>
      <c r="I13" s="423">
        <v>0.55587634991917545</v>
      </c>
      <c r="J13" s="423">
        <v>0.26914012554025812</v>
      </c>
      <c r="K13" s="423">
        <v>15.349830453561045</v>
      </c>
      <c r="L13" s="423">
        <v>0.16468082394568137</v>
      </c>
      <c r="M13" s="423">
        <v>1.0591234866534092</v>
      </c>
      <c r="N13" s="423">
        <v>56.054593456278091</v>
      </c>
      <c r="Q13" s="13"/>
      <c r="R13" s="82"/>
      <c r="S13" s="81"/>
    </row>
    <row r="14" spans="1:19" ht="20.25" customHeight="1">
      <c r="A14"/>
      <c r="B14" s="413" t="s">
        <v>301</v>
      </c>
      <c r="C14" s="423">
        <v>34.103361965602041</v>
      </c>
      <c r="D14" s="423">
        <v>0.40535313904614251</v>
      </c>
      <c r="E14" s="423">
        <v>1.9724328592276761</v>
      </c>
      <c r="F14" s="423">
        <v>2.4961027927176591</v>
      </c>
      <c r="G14" s="423">
        <v>2.8193242652954034</v>
      </c>
      <c r="H14" s="423">
        <v>4.1255941188759877</v>
      </c>
      <c r="I14" s="423">
        <v>0.61709547823014699</v>
      </c>
      <c r="J14" s="423">
        <v>0.27182024930103005</v>
      </c>
      <c r="K14" s="423">
        <v>11.515055554541675</v>
      </c>
      <c r="L14" s="423">
        <v>0.30769162588687454</v>
      </c>
      <c r="M14" s="423">
        <v>1.2411128695335223</v>
      </c>
      <c r="N14" s="423">
        <v>59.874944918258144</v>
      </c>
      <c r="Q14" s="13"/>
      <c r="R14" s="82"/>
      <c r="S14" s="81"/>
    </row>
    <row r="15" spans="1:19" ht="20.25" customHeight="1">
      <c r="A15"/>
      <c r="B15" s="413" t="s">
        <v>302</v>
      </c>
      <c r="C15" s="423">
        <v>32.397441640818883</v>
      </c>
      <c r="D15" s="423">
        <v>0.40013042541217608</v>
      </c>
      <c r="E15" s="423">
        <v>1.952749082214571</v>
      </c>
      <c r="F15" s="423">
        <v>2.0487985281578238</v>
      </c>
      <c r="G15" s="423">
        <v>2.8701045886418619</v>
      </c>
      <c r="H15" s="423">
        <v>3.5754183115363367</v>
      </c>
      <c r="I15" s="423">
        <v>0.62180109399595529</v>
      </c>
      <c r="J15" s="423">
        <v>0.23222977163783526</v>
      </c>
      <c r="K15" s="423">
        <v>11.878359898702048</v>
      </c>
      <c r="L15" s="423">
        <v>0.28202039139784624</v>
      </c>
      <c r="M15" s="423">
        <v>1.3299048010060146</v>
      </c>
      <c r="N15" s="423">
        <v>57.588958533521371</v>
      </c>
      <c r="Q15" s="13"/>
      <c r="R15" s="82"/>
      <c r="S15" s="81"/>
    </row>
    <row r="16" spans="1:19" ht="20.25" customHeight="1">
      <c r="A16"/>
      <c r="B16" s="413" t="s">
        <v>303</v>
      </c>
      <c r="C16" s="423">
        <v>36.672197342602139</v>
      </c>
      <c r="D16" s="423">
        <v>0.47333178591007624</v>
      </c>
      <c r="E16" s="423">
        <v>2.238095102512395</v>
      </c>
      <c r="F16" s="423">
        <v>2.2035174158292539</v>
      </c>
      <c r="G16" s="423">
        <v>3.5736491527372052</v>
      </c>
      <c r="H16" s="423">
        <v>3.5838821501093623</v>
      </c>
      <c r="I16" s="423">
        <v>0.74092912573747027</v>
      </c>
      <c r="J16" s="423">
        <v>0.40515241016096981</v>
      </c>
      <c r="K16" s="423">
        <v>11.7559506412766</v>
      </c>
      <c r="L16" s="423">
        <v>0.22093935209044302</v>
      </c>
      <c r="M16" s="423">
        <v>1.6960644519564083</v>
      </c>
      <c r="N16" s="423">
        <v>63.563708930922317</v>
      </c>
      <c r="Q16" s="13"/>
      <c r="R16" s="82"/>
      <c r="S16" s="81"/>
    </row>
    <row r="17" spans="1:19" ht="20.25" customHeight="1">
      <c r="A17"/>
      <c r="B17" s="413" t="s">
        <v>304</v>
      </c>
      <c r="C17" s="423">
        <v>29.041992337325766</v>
      </c>
      <c r="D17" s="423">
        <v>0.40990067699877175</v>
      </c>
      <c r="E17" s="423">
        <v>1.7684775064381579</v>
      </c>
      <c r="F17" s="423">
        <v>1.8257305828718282</v>
      </c>
      <c r="G17" s="423">
        <v>3.1782600840112751</v>
      </c>
      <c r="H17" s="423">
        <v>4.1816748644391808</v>
      </c>
      <c r="I17" s="423">
        <v>0.58969179867637256</v>
      </c>
      <c r="J17" s="423">
        <v>0.25470658974330912</v>
      </c>
      <c r="K17" s="423">
        <v>14.862430488514674</v>
      </c>
      <c r="L17" s="423">
        <v>0.19341102196721849</v>
      </c>
      <c r="M17" s="423">
        <v>1.1884577823224041</v>
      </c>
      <c r="N17" s="423">
        <v>57.494733733308955</v>
      </c>
      <c r="Q17" s="13"/>
      <c r="R17" s="82"/>
      <c r="S17" s="81"/>
    </row>
    <row r="18" spans="1:19" ht="20.25" customHeight="1">
      <c r="A18"/>
      <c r="B18" s="413" t="s">
        <v>305</v>
      </c>
      <c r="C18" s="423">
        <v>34.981669932939603</v>
      </c>
      <c r="D18" s="423">
        <v>0.54000839596238304</v>
      </c>
      <c r="E18" s="423">
        <v>1.666419683708821</v>
      </c>
      <c r="F18" s="423">
        <v>2.6852104073955796</v>
      </c>
      <c r="G18" s="423">
        <v>4.1009884551800848</v>
      </c>
      <c r="H18" s="423">
        <v>4.2324774615992755</v>
      </c>
      <c r="I18" s="423">
        <v>0.72619229645800953</v>
      </c>
      <c r="J18" s="423">
        <v>0.32612055259633743</v>
      </c>
      <c r="K18" s="423">
        <v>6.4419024317355964</v>
      </c>
      <c r="L18" s="423">
        <v>0.2680345048127879</v>
      </c>
      <c r="M18" s="423">
        <v>1.4139627887637496</v>
      </c>
      <c r="N18" s="423">
        <v>57.382986911152223</v>
      </c>
      <c r="Q18" s="13"/>
      <c r="R18" s="82"/>
      <c r="S18" s="81"/>
    </row>
    <row r="19" spans="1:19" ht="20.25" customHeight="1">
      <c r="A19"/>
      <c r="B19" s="413" t="s">
        <v>306</v>
      </c>
      <c r="C19" s="423">
        <v>32.05733393860352</v>
      </c>
      <c r="D19" s="423">
        <v>0.48714538340661839</v>
      </c>
      <c r="E19" s="423">
        <v>1.4349650502326794</v>
      </c>
      <c r="F19" s="423">
        <v>2.4074932554956736</v>
      </c>
      <c r="G19" s="423">
        <v>3.5485554918459101</v>
      </c>
      <c r="H19" s="423">
        <v>3.916148990354646</v>
      </c>
      <c r="I19" s="423">
        <v>0.75532742119512442</v>
      </c>
      <c r="J19" s="423">
        <v>0.26403278736211772</v>
      </c>
      <c r="K19" s="423">
        <v>11.9569996931808</v>
      </c>
      <c r="L19" s="423">
        <v>0.27654400002372836</v>
      </c>
      <c r="M19" s="423">
        <v>1.2674656813091107</v>
      </c>
      <c r="N19" s="423">
        <v>58.372011693009931</v>
      </c>
      <c r="Q19" s="13"/>
      <c r="R19" s="82"/>
      <c r="S19" s="81"/>
    </row>
    <row r="20" spans="1:19" ht="20.25" customHeight="1">
      <c r="A20"/>
      <c r="B20" s="413" t="s">
        <v>307</v>
      </c>
      <c r="C20" s="423">
        <v>38.341029519082944</v>
      </c>
      <c r="D20" s="423">
        <v>0.44139407277200499</v>
      </c>
      <c r="E20" s="423">
        <v>1.2045144671110659</v>
      </c>
      <c r="F20" s="423">
        <v>2.9026107915893808</v>
      </c>
      <c r="G20" s="423">
        <v>2.9560624479179425</v>
      </c>
      <c r="H20" s="423">
        <v>4.2499692828451723</v>
      </c>
      <c r="I20" s="423">
        <v>0.51815992489911777</v>
      </c>
      <c r="J20" s="423">
        <v>0.24589814023314996</v>
      </c>
      <c r="K20" s="423">
        <v>13.57005677010306</v>
      </c>
      <c r="L20" s="423">
        <v>0.20523171256787323</v>
      </c>
      <c r="M20" s="423">
        <v>1.0385697332968273</v>
      </c>
      <c r="N20" s="423">
        <v>65.673496862418531</v>
      </c>
      <c r="Q20" s="13"/>
      <c r="R20" s="82"/>
      <c r="S20" s="81"/>
    </row>
    <row r="21" spans="1:19" ht="20.25" customHeight="1">
      <c r="A21"/>
      <c r="B21" s="413" t="s">
        <v>308</v>
      </c>
      <c r="C21" s="423">
        <v>25.921865878917909</v>
      </c>
      <c r="D21" s="423">
        <v>0.38916158419786595</v>
      </c>
      <c r="E21" s="423">
        <v>0.70891677815885557</v>
      </c>
      <c r="F21" s="423">
        <v>2.9566482493156423</v>
      </c>
      <c r="G21" s="423">
        <v>2.4246219312534083</v>
      </c>
      <c r="H21" s="423">
        <v>3.7505361441193914</v>
      </c>
      <c r="I21" s="423">
        <v>0.69035571326343659</v>
      </c>
      <c r="J21" s="423">
        <v>0.22272955140905182</v>
      </c>
      <c r="K21" s="423">
        <v>14.828639946108476</v>
      </c>
      <c r="L21" s="423">
        <v>5.4932081810836281E-2</v>
      </c>
      <c r="M21" s="423">
        <v>1.0965810109063263</v>
      </c>
      <c r="N21" s="423">
        <v>53.044988869461193</v>
      </c>
      <c r="Q21" s="13"/>
      <c r="R21" s="82"/>
      <c r="S21" s="81"/>
    </row>
    <row r="22" spans="1:19" ht="20.25" customHeight="1">
      <c r="A22"/>
      <c r="B22" s="413" t="s">
        <v>309</v>
      </c>
      <c r="C22" s="423">
        <v>28.121724056092408</v>
      </c>
      <c r="D22" s="423">
        <v>0.45473390977050299</v>
      </c>
      <c r="E22" s="423">
        <v>1.1918707409427953</v>
      </c>
      <c r="F22" s="423">
        <v>3.8599124486540632</v>
      </c>
      <c r="G22" s="423">
        <v>2.6681896312319466</v>
      </c>
      <c r="H22" s="423">
        <v>4.6297089093797634</v>
      </c>
      <c r="I22" s="423">
        <v>0.62129549789053617</v>
      </c>
      <c r="J22" s="423">
        <v>0.26478605099091213</v>
      </c>
      <c r="K22" s="423">
        <v>9.4703792911890314</v>
      </c>
      <c r="L22" s="423">
        <v>0.21239725060068879</v>
      </c>
      <c r="M22" s="423">
        <v>1.4598435372811958</v>
      </c>
      <c r="N22" s="423">
        <v>52.954841324023846</v>
      </c>
      <c r="Q22" s="13"/>
      <c r="R22" s="82"/>
      <c r="S22" s="81"/>
    </row>
    <row r="23" spans="1:19" ht="20.25" customHeight="1">
      <c r="A23"/>
      <c r="B23" s="413" t="s">
        <v>310</v>
      </c>
      <c r="C23" s="423">
        <v>27.171331645195117</v>
      </c>
      <c r="D23" s="423">
        <v>0.44565881378005773</v>
      </c>
      <c r="E23" s="423">
        <v>1.5549264796500801</v>
      </c>
      <c r="F23" s="423">
        <v>2.6624669344580463</v>
      </c>
      <c r="G23" s="423">
        <v>2.4624705269621185</v>
      </c>
      <c r="H23" s="423">
        <v>4.5942827961349639</v>
      </c>
      <c r="I23" s="423">
        <v>0.55595340080971056</v>
      </c>
      <c r="J23" s="423">
        <v>0.34643426826500695</v>
      </c>
      <c r="K23" s="423">
        <v>10.613463579545366</v>
      </c>
      <c r="L23" s="423">
        <v>0.22472252433940856</v>
      </c>
      <c r="M23" s="423">
        <v>1.4906270979489549</v>
      </c>
      <c r="N23" s="423">
        <v>52.122338067088826</v>
      </c>
      <c r="Q23" s="13"/>
      <c r="R23" s="82"/>
      <c r="S23" s="81"/>
    </row>
    <row r="24" spans="1:19" ht="20.25" customHeight="1">
      <c r="A24"/>
      <c r="B24" s="413" t="s">
        <v>311</v>
      </c>
      <c r="C24" s="423">
        <v>30.862757272677566</v>
      </c>
      <c r="D24" s="423">
        <v>0.47797300100418849</v>
      </c>
      <c r="E24" s="423">
        <v>1.5489393313517654</v>
      </c>
      <c r="F24" s="423">
        <v>2.6751583895987454</v>
      </c>
      <c r="G24" s="423">
        <v>2.7100721863602977</v>
      </c>
      <c r="H24" s="423">
        <v>4.3952214842813042</v>
      </c>
      <c r="I24" s="423">
        <v>0.52326442050114053</v>
      </c>
      <c r="J24" s="423">
        <v>0.25377812440781167</v>
      </c>
      <c r="K24" s="423">
        <v>10.21177367384837</v>
      </c>
      <c r="L24" s="423">
        <v>0.21541754517370318</v>
      </c>
      <c r="M24" s="423">
        <v>1.2526980623037927</v>
      </c>
      <c r="N24" s="423">
        <v>55.127053491508683</v>
      </c>
      <c r="Q24" s="13"/>
      <c r="R24" s="82"/>
      <c r="S24" s="81"/>
    </row>
    <row r="25" spans="1:19" ht="20.25" customHeight="1">
      <c r="A25"/>
      <c r="B25" s="413" t="s">
        <v>312</v>
      </c>
      <c r="C25" s="423">
        <v>25.723029196254437</v>
      </c>
      <c r="D25" s="423">
        <v>0.45128883056344271</v>
      </c>
      <c r="E25" s="423">
        <v>1.0945710792886196</v>
      </c>
      <c r="F25" s="423">
        <v>2.4949656964632445</v>
      </c>
      <c r="G25" s="423">
        <v>2.5398536614841989</v>
      </c>
      <c r="H25" s="423">
        <v>3.6319778672516509</v>
      </c>
      <c r="I25" s="423">
        <v>0.41646279581537221</v>
      </c>
      <c r="J25" s="423">
        <v>0.23562132068869479</v>
      </c>
      <c r="K25" s="423">
        <v>10.745340940764656</v>
      </c>
      <c r="L25" s="423">
        <v>0.29601718875961652</v>
      </c>
      <c r="M25" s="423">
        <v>1.2173601642954672</v>
      </c>
      <c r="N25" s="423">
        <v>48.8464887416294</v>
      </c>
      <c r="Q25" s="13"/>
      <c r="R25" s="82"/>
      <c r="S25" s="81"/>
    </row>
    <row r="26" spans="1:19" ht="20.25" customHeight="1">
      <c r="A26"/>
      <c r="B26" s="413" t="s">
        <v>313</v>
      </c>
      <c r="C26" s="423">
        <v>26.770000380390368</v>
      </c>
      <c r="D26" s="423">
        <v>0.555943738656828</v>
      </c>
      <c r="E26" s="423">
        <v>1.0163672600282561</v>
      </c>
      <c r="F26" s="423">
        <v>2.8018777661804806</v>
      </c>
      <c r="G26" s="423">
        <v>2.9661727590041358</v>
      </c>
      <c r="H26" s="423">
        <v>5.65050350767787</v>
      </c>
      <c r="I26" s="423">
        <v>0.29744561332254305</v>
      </c>
      <c r="J26" s="423">
        <v>0.19466987082856793</v>
      </c>
      <c r="K26" s="423">
        <v>8.9806455888312637</v>
      </c>
      <c r="L26" s="423">
        <v>0.29425800664855684</v>
      </c>
      <c r="M26" s="423">
        <v>1.4392066903654708</v>
      </c>
      <c r="N26" s="423">
        <v>50.967091181934343</v>
      </c>
      <c r="Q26" s="13"/>
      <c r="R26" s="82"/>
      <c r="S26" s="81"/>
    </row>
    <row r="27" spans="1:19" ht="20.25" customHeight="1">
      <c r="A27"/>
      <c r="B27" s="413" t="s">
        <v>314</v>
      </c>
      <c r="C27" s="423">
        <v>27.828972058187318</v>
      </c>
      <c r="D27" s="423">
        <v>0.50608581196328273</v>
      </c>
      <c r="E27" s="423">
        <v>1.1113174211426682</v>
      </c>
      <c r="F27" s="423">
        <v>2.2782952362315623</v>
      </c>
      <c r="G27" s="423">
        <v>2.4834579097724547</v>
      </c>
      <c r="H27" s="423">
        <v>3.6925697871168088</v>
      </c>
      <c r="I27" s="423">
        <v>0.30901355767487859</v>
      </c>
      <c r="J27" s="423">
        <v>0.22657211212431735</v>
      </c>
      <c r="K27" s="423">
        <v>8.0169880074183553</v>
      </c>
      <c r="L27" s="423">
        <v>0.28408498659502029</v>
      </c>
      <c r="M27" s="423">
        <v>0.97047900308175861</v>
      </c>
      <c r="N27" s="423">
        <v>47.707835891308434</v>
      </c>
      <c r="Q27" s="13"/>
      <c r="R27" s="82"/>
      <c r="S27" s="81"/>
    </row>
    <row r="28" spans="1:19" ht="20.25" customHeight="1">
      <c r="A28"/>
      <c r="B28" s="413" t="s">
        <v>315</v>
      </c>
      <c r="C28" s="423">
        <v>29.653057434812442</v>
      </c>
      <c r="D28" s="423">
        <v>0.56175857567780274</v>
      </c>
      <c r="E28" s="423">
        <v>1.3469429863891598</v>
      </c>
      <c r="F28" s="423">
        <v>2.519044039633604</v>
      </c>
      <c r="G28" s="423">
        <v>2.6619960040397275</v>
      </c>
      <c r="H28" s="423">
        <v>4.1292405289256209</v>
      </c>
      <c r="I28" s="423">
        <v>0.42160215460648359</v>
      </c>
      <c r="J28" s="423">
        <v>0.35413195346837567</v>
      </c>
      <c r="K28" s="423">
        <v>9.8458163098766835</v>
      </c>
      <c r="L28" s="423">
        <v>0.34535126848758407</v>
      </c>
      <c r="M28" s="423">
        <v>1.0688101046035765</v>
      </c>
      <c r="N28" s="423">
        <v>52.907751360521047</v>
      </c>
      <c r="Q28" s="13"/>
      <c r="R28" s="82"/>
      <c r="S28" s="81"/>
    </row>
    <row r="29" spans="1:19" ht="20.25" customHeight="1">
      <c r="A29"/>
      <c r="B29" s="413" t="s">
        <v>316</v>
      </c>
      <c r="C29" s="423">
        <v>23.006359635354688</v>
      </c>
      <c r="D29" s="423">
        <v>0.49050821558758761</v>
      </c>
      <c r="E29" s="423">
        <v>1.2200182284151697</v>
      </c>
      <c r="F29" s="423">
        <v>2.2150041651666097</v>
      </c>
      <c r="G29" s="423">
        <v>2.3139520255410289</v>
      </c>
      <c r="H29" s="423">
        <v>3.6402515615809512</v>
      </c>
      <c r="I29" s="423">
        <v>0.44943521477526044</v>
      </c>
      <c r="J29" s="423">
        <v>0.17040622168242919</v>
      </c>
      <c r="K29" s="423">
        <v>6.6724699534084957</v>
      </c>
      <c r="L29" s="423">
        <v>0.28758412856362481</v>
      </c>
      <c r="M29" s="423">
        <v>0.95306966329871801</v>
      </c>
      <c r="N29" s="423">
        <v>41.419059013374564</v>
      </c>
      <c r="Q29" s="13"/>
      <c r="R29" s="82"/>
      <c r="S29" s="81"/>
    </row>
    <row r="30" spans="1:19" ht="20.25" customHeight="1">
      <c r="A30"/>
      <c r="B30" s="413" t="s">
        <v>317</v>
      </c>
      <c r="C30" s="423">
        <v>24.103568216167321</v>
      </c>
      <c r="D30" s="423">
        <v>0.57431699001890235</v>
      </c>
      <c r="E30" s="423">
        <v>1.3201132957732329</v>
      </c>
      <c r="F30" s="423">
        <v>2.6456805210280319</v>
      </c>
      <c r="G30" s="423">
        <v>2.7566805996415513</v>
      </c>
      <c r="H30" s="423">
        <v>3.9169351474835157</v>
      </c>
      <c r="I30" s="423">
        <v>0.38848117077717043</v>
      </c>
      <c r="J30" s="423">
        <v>0.18156485174398876</v>
      </c>
      <c r="K30" s="423">
        <v>7.2651687104084983</v>
      </c>
      <c r="L30" s="423">
        <v>0.54096135259901912</v>
      </c>
      <c r="M30" s="423">
        <v>0.86910425851611062</v>
      </c>
      <c r="N30" s="423">
        <v>44.56257511415734</v>
      </c>
      <c r="Q30" s="13"/>
      <c r="R30" s="82"/>
      <c r="S30" s="81"/>
    </row>
    <row r="31" spans="1:19" ht="20.25" customHeight="1">
      <c r="A31"/>
      <c r="B31" s="413" t="s">
        <v>318</v>
      </c>
      <c r="C31" s="423">
        <v>23.483868257605771</v>
      </c>
      <c r="D31" s="423">
        <v>0.48285291329463864</v>
      </c>
      <c r="E31" s="423">
        <v>1.5323170017063192</v>
      </c>
      <c r="F31" s="423">
        <v>2.4954913639189242</v>
      </c>
      <c r="G31" s="423">
        <v>2.552941646033382</v>
      </c>
      <c r="H31" s="423">
        <v>5.2009709148422889</v>
      </c>
      <c r="I31" s="423">
        <v>0.49463106091465864</v>
      </c>
      <c r="J31" s="423">
        <v>0.15237358828500322</v>
      </c>
      <c r="K31" s="423">
        <v>8.4790826153596939</v>
      </c>
      <c r="L31" s="423">
        <v>0.49131656545390034</v>
      </c>
      <c r="M31" s="423">
        <v>0.84240453474323385</v>
      </c>
      <c r="N31" s="423">
        <v>46.208250462157807</v>
      </c>
      <c r="Q31" s="13"/>
      <c r="R31" s="82"/>
      <c r="S31" s="81"/>
    </row>
    <row r="32" spans="1:19" ht="20.25" customHeight="1">
      <c r="A32"/>
      <c r="B32" s="413" t="s">
        <v>319</v>
      </c>
      <c r="C32" s="423">
        <v>29.322462112440423</v>
      </c>
      <c r="D32" s="423">
        <v>0.4155575346394545</v>
      </c>
      <c r="E32" s="423">
        <v>1.5022000030985214</v>
      </c>
      <c r="F32" s="423">
        <v>2.2079609567330265</v>
      </c>
      <c r="G32" s="423">
        <v>2.6487258937546097</v>
      </c>
      <c r="H32" s="423">
        <v>7.0328923168460751</v>
      </c>
      <c r="I32" s="423">
        <v>0.4764190144499294</v>
      </c>
      <c r="J32" s="423">
        <v>0.19398537430910498</v>
      </c>
      <c r="K32" s="423">
        <v>8.0588687167361712</v>
      </c>
      <c r="L32" s="423">
        <v>0.34809534209965193</v>
      </c>
      <c r="M32" s="423">
        <v>0.7465387534744452</v>
      </c>
      <c r="N32" s="423">
        <v>52.9537060185814</v>
      </c>
      <c r="Q32" s="13"/>
      <c r="R32" s="82"/>
      <c r="S32" s="81"/>
    </row>
    <row r="33" spans="1:19" ht="20.25" customHeight="1">
      <c r="A33"/>
      <c r="B33" s="413" t="s">
        <v>320</v>
      </c>
      <c r="C33" s="423">
        <v>23.967779673618555</v>
      </c>
      <c r="D33" s="423">
        <v>0.3475539718125778</v>
      </c>
      <c r="E33" s="423">
        <v>1.15998136577495</v>
      </c>
      <c r="F33" s="423">
        <v>1.9216008039494585</v>
      </c>
      <c r="G33" s="423">
        <v>2.3704262602124921</v>
      </c>
      <c r="H33" s="423">
        <v>3.1343751972877936</v>
      </c>
      <c r="I33" s="423">
        <v>0.38477603202927457</v>
      </c>
      <c r="J33" s="423">
        <v>0.10422189881813441</v>
      </c>
      <c r="K33" s="423">
        <v>7.7002144939208446</v>
      </c>
      <c r="L33" s="423">
        <v>0.27346136108814773</v>
      </c>
      <c r="M33" s="423">
        <v>0.52863616731195739</v>
      </c>
      <c r="N33" s="423">
        <v>41.893027225824184</v>
      </c>
      <c r="Q33" s="13"/>
      <c r="R33" s="82"/>
      <c r="S33" s="81"/>
    </row>
    <row r="34" spans="1:19" ht="20.25" customHeight="1">
      <c r="A34"/>
      <c r="B34" s="413" t="s">
        <v>321</v>
      </c>
      <c r="C34" s="423">
        <v>25.776884252866189</v>
      </c>
      <c r="D34" s="423">
        <v>0.44477071101347698</v>
      </c>
      <c r="E34" s="423">
        <v>1.4253253205573193</v>
      </c>
      <c r="F34" s="423">
        <v>2.0933413444392346</v>
      </c>
      <c r="G34" s="423">
        <v>2.835545965549954</v>
      </c>
      <c r="H34" s="423">
        <v>3.2716089452124799</v>
      </c>
      <c r="I34" s="423">
        <v>0.43503274366968769</v>
      </c>
      <c r="J34" s="423">
        <v>0.13154911666020733</v>
      </c>
      <c r="K34" s="423">
        <v>7.2903693912199143</v>
      </c>
      <c r="L34" s="423">
        <v>0.2912195552453003</v>
      </c>
      <c r="M34" s="423">
        <v>0.63302386166972791</v>
      </c>
      <c r="N34" s="423">
        <v>44.628671208103491</v>
      </c>
      <c r="Q34" s="13"/>
      <c r="R34" s="82"/>
      <c r="S34" s="81"/>
    </row>
    <row r="35" spans="1:19" ht="20.25" customHeight="1">
      <c r="A35"/>
      <c r="B35" s="413" t="s">
        <v>322</v>
      </c>
      <c r="C35" s="423">
        <v>27.285204631502285</v>
      </c>
      <c r="D35" s="423">
        <v>0.45122423372151393</v>
      </c>
      <c r="E35" s="423">
        <v>1.4703764926249567</v>
      </c>
      <c r="F35" s="423">
        <v>1.7578952095589189</v>
      </c>
      <c r="G35" s="423">
        <v>2.4528658260643978</v>
      </c>
      <c r="H35" s="423">
        <v>3.1211701963608007</v>
      </c>
      <c r="I35" s="423">
        <v>0.5581145961223607</v>
      </c>
      <c r="J35" s="423">
        <v>0.10899910135651042</v>
      </c>
      <c r="K35" s="423">
        <v>8.5207088776758635</v>
      </c>
      <c r="L35" s="423">
        <v>0.28962688146554189</v>
      </c>
      <c r="M35" s="423">
        <v>0.59203196404444047</v>
      </c>
      <c r="N35" s="423">
        <v>46.608218010497595</v>
      </c>
      <c r="Q35" s="13"/>
      <c r="R35" s="82"/>
      <c r="S35" s="81"/>
    </row>
    <row r="36" spans="1:19" ht="20.25" customHeight="1">
      <c r="A36"/>
      <c r="B36" s="64" t="s">
        <v>401</v>
      </c>
      <c r="C36" s="423">
        <v>30.734122694965389</v>
      </c>
      <c r="D36" s="423">
        <v>0.63166317475222933</v>
      </c>
      <c r="E36" s="423">
        <v>2.639585471080129</v>
      </c>
      <c r="F36" s="423">
        <v>1.8920996790351867</v>
      </c>
      <c r="G36" s="423">
        <v>2.6645894553282057</v>
      </c>
      <c r="H36" s="423">
        <v>4.5257877386158123</v>
      </c>
      <c r="I36" s="423">
        <v>0.54068522708714883</v>
      </c>
      <c r="J36" s="423">
        <v>0.13575985627844331</v>
      </c>
      <c r="K36" s="423">
        <v>3.9788010233746061</v>
      </c>
      <c r="L36" s="423">
        <v>0.23096876948021378</v>
      </c>
      <c r="M36" s="423">
        <v>0.59015582438505521</v>
      </c>
      <c r="N36" s="423">
        <v>48.564218914382408</v>
      </c>
      <c r="R36" s="82"/>
      <c r="S36" s="81"/>
    </row>
    <row r="37" spans="1:19" ht="20.25" customHeight="1">
      <c r="A37"/>
      <c r="B37" s="64" t="s">
        <v>402</v>
      </c>
      <c r="C37" s="423">
        <v>23.603194432756876</v>
      </c>
      <c r="D37" s="423">
        <v>0.55955557560160518</v>
      </c>
      <c r="E37" s="423">
        <v>1.9862022353538265</v>
      </c>
      <c r="F37" s="423">
        <v>1.4881522259721387</v>
      </c>
      <c r="G37" s="423">
        <v>2.0381300427457778</v>
      </c>
      <c r="H37" s="423">
        <v>3.6834409559944143</v>
      </c>
      <c r="I37" s="423">
        <v>0.5243642234726833</v>
      </c>
      <c r="J37" s="423">
        <v>0.13056442747256822</v>
      </c>
      <c r="K37" s="423">
        <v>7.463144380485712</v>
      </c>
      <c r="L37" s="423">
        <v>0.23872244591075839</v>
      </c>
      <c r="M37" s="423">
        <v>0.49254486131253272</v>
      </c>
      <c r="N37" s="423">
        <v>42.208015807078894</v>
      </c>
      <c r="R37" s="82"/>
      <c r="S37" s="81"/>
    </row>
    <row r="38" spans="1:19" ht="20.25" customHeight="1">
      <c r="A38"/>
      <c r="B38" s="64" t="s">
        <v>403</v>
      </c>
      <c r="C38" s="423">
        <v>24.186046584468862</v>
      </c>
      <c r="D38" s="423">
        <v>0.7044669784359896</v>
      </c>
      <c r="E38" s="423">
        <v>1.8049185196476607</v>
      </c>
      <c r="F38" s="423">
        <v>1.6885629213119857</v>
      </c>
      <c r="G38" s="423">
        <v>2.174387094096816</v>
      </c>
      <c r="H38" s="423">
        <v>4.2227010632398736</v>
      </c>
      <c r="I38" s="423">
        <v>0.4942917715247252</v>
      </c>
      <c r="J38" s="423">
        <v>0.12359957973846716</v>
      </c>
      <c r="K38" s="423">
        <v>8.254680983262503</v>
      </c>
      <c r="L38" s="423">
        <v>0.2650645196056452</v>
      </c>
      <c r="M38" s="423">
        <v>0.57738084628396447</v>
      </c>
      <c r="N38" s="423">
        <v>44.496100861616483</v>
      </c>
      <c r="R38" s="82"/>
      <c r="S38" s="81"/>
    </row>
    <row r="39" spans="1:19" ht="20.25" customHeight="1">
      <c r="A39"/>
      <c r="B39" s="64" t="s">
        <v>404</v>
      </c>
      <c r="C39" s="423">
        <v>24.126530005231466</v>
      </c>
      <c r="D39" s="423">
        <v>0.68716833523861631</v>
      </c>
      <c r="E39" s="423">
        <v>1.8112092994891609</v>
      </c>
      <c r="F39" s="423">
        <v>1.6264671104599873</v>
      </c>
      <c r="G39" s="423">
        <v>1.9830053742519016</v>
      </c>
      <c r="H39" s="423">
        <v>3.9947703823106266</v>
      </c>
      <c r="I39" s="423">
        <v>0.44636712644409066</v>
      </c>
      <c r="J39" s="423">
        <v>0.1270186032788396</v>
      </c>
      <c r="K39" s="423">
        <v>10.090748498849756</v>
      </c>
      <c r="L39" s="423">
        <v>0.48366626506118843</v>
      </c>
      <c r="M39" s="423">
        <v>0.6048136731346645</v>
      </c>
      <c r="N39" s="423">
        <v>45.981764673750291</v>
      </c>
      <c r="R39" s="82"/>
      <c r="S39" s="81"/>
    </row>
    <row r="40" spans="1:19" ht="20.399999999999999" customHeight="1">
      <c r="B40" s="64" t="s">
        <v>383</v>
      </c>
      <c r="C40" s="423">
        <v>26.656896201719871</v>
      </c>
      <c r="D40" s="423">
        <v>0.87038914720840643</v>
      </c>
      <c r="E40" s="423">
        <v>2.162452091200366</v>
      </c>
      <c r="F40" s="423">
        <v>2.4693006663843242</v>
      </c>
      <c r="G40" s="423">
        <v>2.3994129981955297</v>
      </c>
      <c r="H40" s="423">
        <v>5.3059710971211675</v>
      </c>
      <c r="I40" s="423">
        <v>0.57365622702080488</v>
      </c>
      <c r="J40" s="423">
        <v>0.16017380773724105</v>
      </c>
      <c r="K40" s="423">
        <v>7.4276641496220002</v>
      </c>
      <c r="L40" s="423">
        <v>0.48663105103750343</v>
      </c>
      <c r="M40" s="423">
        <v>0.75191729167071819</v>
      </c>
      <c r="N40" s="423">
        <v>49.264464728917929</v>
      </c>
    </row>
    <row r="41" spans="1:19" ht="20.399999999999999" customHeight="1">
      <c r="B41" s="64" t="s">
        <v>384</v>
      </c>
      <c r="C41" s="423">
        <v>21.344751971903637</v>
      </c>
      <c r="D41" s="423">
        <v>0.64065603310894403</v>
      </c>
      <c r="E41" s="423">
        <v>1.5459036668377986</v>
      </c>
      <c r="F41" s="423">
        <v>1.7344289298224143</v>
      </c>
      <c r="G41" s="423">
        <v>1.787610989851101</v>
      </c>
      <c r="H41" s="423">
        <v>3.6010271478807745</v>
      </c>
      <c r="I41" s="423">
        <v>0.45953023230870033</v>
      </c>
      <c r="J41" s="423">
        <v>0.12618050636642048</v>
      </c>
      <c r="K41" s="423">
        <v>8.0405287988312608</v>
      </c>
      <c r="L41" s="423">
        <v>0.379444866157303</v>
      </c>
      <c r="M41" s="423">
        <v>0.48941898878293311</v>
      </c>
      <c r="N41" s="423">
        <v>40.149482131851286</v>
      </c>
    </row>
    <row r="42" spans="1:19" ht="21.6" customHeight="1">
      <c r="B42" s="64" t="s">
        <v>400</v>
      </c>
      <c r="C42" s="423">
        <v>19.835224119515139</v>
      </c>
      <c r="D42" s="423">
        <v>0.71166359969689441</v>
      </c>
      <c r="E42" s="423">
        <v>1.4949203515671683</v>
      </c>
      <c r="F42" s="423">
        <v>1.6004082725687325</v>
      </c>
      <c r="G42" s="423">
        <v>1.9658934696481662</v>
      </c>
      <c r="H42" s="423">
        <v>3.6805149896710092</v>
      </c>
      <c r="I42" s="423">
        <v>0.58731183935147213</v>
      </c>
      <c r="J42" s="423">
        <v>0.15558808510714003</v>
      </c>
      <c r="K42" s="423">
        <v>3.1101574105627283</v>
      </c>
      <c r="L42" s="423">
        <v>0.47512949609088878</v>
      </c>
      <c r="M42" s="423">
        <v>0.53181591461927136</v>
      </c>
      <c r="N42" s="423">
        <v>34.148627548398615</v>
      </c>
    </row>
  </sheetData>
  <mergeCells count="2">
    <mergeCell ref="B2:B3"/>
    <mergeCell ref="C2:N2"/>
  </mergeCells>
  <printOptions horizontalCentered="1"/>
  <pageMargins left="0.5" right="0.25" top="0.75" bottom="0.5" header="0.25" footer="0.25"/>
  <pageSetup scale="53" fitToWidth="0" orientation="portrait" r:id="rId1"/>
  <colBreaks count="1" manualBreakCount="1">
    <brk id="1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79998168889431442"/>
    <pageSetUpPr fitToPage="1"/>
  </sheetPr>
  <dimension ref="A1:N42"/>
  <sheetViews>
    <sheetView zoomScaleNormal="100" workbookViewId="0">
      <pane xSplit="2" ySplit="3" topLeftCell="C36" activePane="bottomRight" state="frozen"/>
      <selection activeCell="C40" sqref="C40"/>
      <selection pane="topRight" activeCell="C40" sqref="C40"/>
      <selection pane="bottomLeft" activeCell="C40" sqref="C40"/>
      <selection pane="bottomRight" activeCell="B8" sqref="B8:N42"/>
    </sheetView>
  </sheetViews>
  <sheetFormatPr defaultColWidth="9.21875" defaultRowHeight="13.8"/>
  <cols>
    <col min="1" max="1" width="0.44140625" style="13" customWidth="1"/>
    <col min="2" max="2" width="9.33203125" style="13" customWidth="1"/>
    <col min="3" max="3" width="8.33203125" style="13" bestFit="1"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12.44140625" style="13" bestFit="1" customWidth="1"/>
    <col min="11" max="11" width="9.5546875" style="13" bestFit="1"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9" t="s">
        <v>359</v>
      </c>
      <c r="C1" s="410"/>
      <c r="D1" s="410"/>
      <c r="E1" s="410"/>
      <c r="F1" s="410"/>
      <c r="G1" s="410"/>
      <c r="H1" s="410"/>
      <c r="I1" s="410"/>
      <c r="J1" s="410"/>
      <c r="K1" s="410"/>
      <c r="L1" s="410"/>
      <c r="M1" s="410"/>
      <c r="N1" s="410"/>
    </row>
    <row r="2" spans="1:14" ht="27" customHeight="1">
      <c r="B2" s="489" t="s">
        <v>323</v>
      </c>
      <c r="C2" s="493" t="s">
        <v>283</v>
      </c>
      <c r="D2" s="495"/>
      <c r="E2" s="495"/>
      <c r="F2" s="495"/>
      <c r="G2" s="495"/>
      <c r="H2" s="495"/>
      <c r="I2" s="495"/>
      <c r="J2" s="495"/>
      <c r="K2" s="495"/>
      <c r="L2" s="495"/>
      <c r="M2" s="495"/>
      <c r="N2" s="495"/>
    </row>
    <row r="3" spans="1:14" s="12" customFormat="1" ht="88.5" customHeight="1">
      <c r="B3" s="490"/>
      <c r="C3" s="308" t="s">
        <v>336</v>
      </c>
      <c r="D3" s="308" t="s">
        <v>337</v>
      </c>
      <c r="E3" s="308" t="s">
        <v>338</v>
      </c>
      <c r="F3" s="308" t="s">
        <v>339</v>
      </c>
      <c r="G3" s="308" t="s">
        <v>340</v>
      </c>
      <c r="H3" s="308" t="s">
        <v>341</v>
      </c>
      <c r="I3" s="308" t="s">
        <v>342</v>
      </c>
      <c r="J3" s="308" t="s">
        <v>343</v>
      </c>
      <c r="K3" s="308" t="s">
        <v>344</v>
      </c>
      <c r="L3" s="308" t="s">
        <v>345</v>
      </c>
      <c r="M3" s="308" t="s">
        <v>346</v>
      </c>
      <c r="N3" s="308" t="s">
        <v>63</v>
      </c>
    </row>
    <row r="4" spans="1:14" customFormat="1" ht="21" customHeight="1">
      <c r="A4" s="13"/>
      <c r="B4" s="64" t="s">
        <v>291</v>
      </c>
      <c r="C4" s="359"/>
      <c r="D4" s="359"/>
      <c r="E4" s="359"/>
      <c r="F4" s="359"/>
      <c r="G4" s="359"/>
      <c r="H4" s="359"/>
      <c r="I4" s="359"/>
      <c r="J4" s="359"/>
      <c r="K4" s="359"/>
      <c r="L4" s="359"/>
      <c r="M4" s="359"/>
      <c r="N4" s="359"/>
    </row>
    <row r="5" spans="1:14" customFormat="1" ht="21" customHeight="1">
      <c r="A5" s="13"/>
      <c r="B5" s="64" t="s">
        <v>292</v>
      </c>
      <c r="C5" s="359"/>
      <c r="D5" s="359"/>
      <c r="E5" s="359"/>
      <c r="F5" s="359"/>
      <c r="G5" s="359"/>
      <c r="H5" s="359"/>
      <c r="I5" s="359"/>
      <c r="J5" s="359"/>
      <c r="K5" s="359"/>
      <c r="L5" s="359"/>
      <c r="M5" s="359"/>
      <c r="N5" s="359"/>
    </row>
    <row r="6" spans="1:14" customFormat="1" ht="21" customHeight="1">
      <c r="A6" s="13"/>
      <c r="B6" s="64" t="s">
        <v>293</v>
      </c>
      <c r="C6" s="359"/>
      <c r="D6" s="359"/>
      <c r="E6" s="359"/>
      <c r="F6" s="359"/>
      <c r="G6" s="359"/>
      <c r="H6" s="359"/>
      <c r="I6" s="359"/>
      <c r="J6" s="359"/>
      <c r="K6" s="359"/>
      <c r="L6" s="359"/>
      <c r="M6" s="359"/>
      <c r="N6" s="359"/>
    </row>
    <row r="7" spans="1:14" customFormat="1" ht="21" customHeight="1">
      <c r="A7" s="13"/>
      <c r="B7" s="64" t="s">
        <v>294</v>
      </c>
      <c r="C7" s="359"/>
      <c r="D7" s="359"/>
      <c r="E7" s="359"/>
      <c r="F7" s="359"/>
      <c r="G7" s="359"/>
      <c r="H7" s="359"/>
      <c r="I7" s="359"/>
      <c r="J7" s="359"/>
      <c r="K7" s="359"/>
      <c r="L7" s="359"/>
      <c r="M7" s="359"/>
      <c r="N7" s="359"/>
    </row>
    <row r="8" spans="1:14" customFormat="1" ht="21" customHeight="1">
      <c r="A8" s="13"/>
      <c r="B8" s="523" t="s">
        <v>295</v>
      </c>
      <c r="C8" s="359">
        <v>-0.17225236513385767</v>
      </c>
      <c r="D8" s="359">
        <v>21.389683286728811</v>
      </c>
      <c r="E8" s="359">
        <v>-1.206069629139833</v>
      </c>
      <c r="F8" s="359">
        <v>-8.9747859205418337</v>
      </c>
      <c r="G8" s="359">
        <v>41.491988889598616</v>
      </c>
      <c r="H8" s="359">
        <v>22.41186283552257</v>
      </c>
      <c r="I8" s="359">
        <v>3.5652498557655008</v>
      </c>
      <c r="J8" s="359">
        <v>1.0064558154625303</v>
      </c>
      <c r="K8" s="359">
        <v>16.347616109205589</v>
      </c>
      <c r="L8" s="359">
        <v>0.84300188207360804</v>
      </c>
      <c r="M8" s="359">
        <v>-1.1048892180550212</v>
      </c>
      <c r="N8" s="359">
        <v>5.1163568317652306</v>
      </c>
    </row>
    <row r="9" spans="1:14" customFormat="1" ht="21" customHeight="1">
      <c r="A9" s="13"/>
      <c r="B9" s="523" t="s">
        <v>296</v>
      </c>
      <c r="C9" s="359">
        <v>-0.18704676624670924</v>
      </c>
      <c r="D9" s="359">
        <v>22.113678197205246</v>
      </c>
      <c r="E9" s="359">
        <v>-1.1283734410048396</v>
      </c>
      <c r="F9" s="359">
        <v>-8.7761499839128305</v>
      </c>
      <c r="G9" s="359">
        <v>48.934029521258395</v>
      </c>
      <c r="H9" s="359">
        <v>-2.0195384778628238</v>
      </c>
      <c r="I9" s="359">
        <v>3.4698018583153356</v>
      </c>
      <c r="J9" s="359">
        <v>1.4645951252146574</v>
      </c>
      <c r="K9" s="359">
        <v>18.369828852394576</v>
      </c>
      <c r="L9" s="359">
        <v>0.88925463705005825</v>
      </c>
      <c r="M9" s="359">
        <v>-3.0555691463628278</v>
      </c>
      <c r="N9" s="359">
        <v>4.7716530151750618</v>
      </c>
    </row>
    <row r="10" spans="1:14" customFormat="1" ht="21" customHeight="1">
      <c r="A10" s="13"/>
      <c r="B10" s="523" t="s">
        <v>297</v>
      </c>
      <c r="C10" s="359">
        <v>-0.23812850939066266</v>
      </c>
      <c r="D10" s="359">
        <v>15.208507262658898</v>
      </c>
      <c r="E10" s="359">
        <v>-0.85457561097756241</v>
      </c>
      <c r="F10" s="359">
        <v>-7.8974610551494067</v>
      </c>
      <c r="G10" s="359">
        <v>40.093144558259894</v>
      </c>
      <c r="H10" s="359">
        <v>3.2581039079133234E-2</v>
      </c>
      <c r="I10" s="359">
        <v>3.1547286398859029</v>
      </c>
      <c r="J10" s="359">
        <v>3.0676749101252057</v>
      </c>
      <c r="K10" s="359">
        <v>57.611701309372137</v>
      </c>
      <c r="L10" s="359">
        <v>0.49564945702509533</v>
      </c>
      <c r="M10" s="359">
        <v>-8.0282142860345687</v>
      </c>
      <c r="N10" s="359">
        <v>7.6586970785176476</v>
      </c>
    </row>
    <row r="11" spans="1:14" customFormat="1" ht="21" customHeight="1">
      <c r="A11" s="13"/>
      <c r="B11" s="523" t="s">
        <v>298</v>
      </c>
      <c r="C11" s="359">
        <v>-0.32443783583615016</v>
      </c>
      <c r="D11" s="359">
        <v>1.9753829121293904</v>
      </c>
      <c r="E11" s="359">
        <v>-0.40719562417076816</v>
      </c>
      <c r="F11" s="359">
        <v>-6.2219725287901468</v>
      </c>
      <c r="G11" s="359">
        <v>22.552844247827323</v>
      </c>
      <c r="H11" s="359">
        <v>-4.4982569346861681</v>
      </c>
      <c r="I11" s="359">
        <v>2.6398765802548354</v>
      </c>
      <c r="J11" s="359">
        <v>5.6988792145859861</v>
      </c>
      <c r="K11" s="359">
        <v>-5.7618825060419852</v>
      </c>
      <c r="L11" s="359">
        <v>-0.56695981336558532</v>
      </c>
      <c r="M11" s="359">
        <v>-15.505640436359471</v>
      </c>
      <c r="N11" s="359">
        <v>-1.0457939025193781</v>
      </c>
    </row>
    <row r="12" spans="1:14" customFormat="1" ht="21" customHeight="1">
      <c r="A12" s="13"/>
      <c r="B12" s="523" t="s">
        <v>299</v>
      </c>
      <c r="C12" s="359">
        <v>-3.6602718957931586</v>
      </c>
      <c r="D12" s="359">
        <v>-18.472618543122039</v>
      </c>
      <c r="E12" s="359">
        <v>4.7785818441003443</v>
      </c>
      <c r="F12" s="359">
        <v>0.13651742556331214</v>
      </c>
      <c r="G12" s="359">
        <v>-4.7499011957452808</v>
      </c>
      <c r="H12" s="359">
        <v>1.3403246646294491</v>
      </c>
      <c r="I12" s="359">
        <v>5.4015138524243298</v>
      </c>
      <c r="J12" s="359">
        <v>6.509990599958428</v>
      </c>
      <c r="K12" s="359">
        <v>-16.122832742843059</v>
      </c>
      <c r="L12" s="359">
        <v>-10.275575624457488</v>
      </c>
      <c r="M12" s="359">
        <v>-17.149314857245741</v>
      </c>
      <c r="N12" s="359">
        <v>-5.8345982013197499</v>
      </c>
    </row>
    <row r="13" spans="1:14" customFormat="1" ht="21" customHeight="1">
      <c r="A13" s="13"/>
      <c r="B13" s="523" t="s">
        <v>300</v>
      </c>
      <c r="C13" s="359">
        <v>-3.6195724511256913</v>
      </c>
      <c r="D13" s="359">
        <v>-26.051730531024617</v>
      </c>
      <c r="E13" s="359">
        <v>4.5451873735232056</v>
      </c>
      <c r="F13" s="359">
        <v>-0.35819768340263636</v>
      </c>
      <c r="G13" s="359">
        <v>-15.033760806962817</v>
      </c>
      <c r="H13" s="359">
        <v>0.33224445162727534</v>
      </c>
      <c r="I13" s="359">
        <v>5.6874372146525474</v>
      </c>
      <c r="J13" s="359">
        <v>5.1350436661208505</v>
      </c>
      <c r="K13" s="359">
        <v>27.906772406552705</v>
      </c>
      <c r="L13" s="359">
        <v>-10.743530852535912</v>
      </c>
      <c r="M13" s="359">
        <v>-9.6540005104168927</v>
      </c>
      <c r="N13" s="359">
        <v>3.1966172047655164</v>
      </c>
    </row>
    <row r="14" spans="1:14" customFormat="1" ht="21" customHeight="1">
      <c r="A14" s="13"/>
      <c r="B14" s="523" t="s">
        <v>301</v>
      </c>
      <c r="C14" s="359">
        <v>-3.4251687206374157</v>
      </c>
      <c r="D14" s="359">
        <v>-25.767615262529247</v>
      </c>
      <c r="E14" s="359">
        <v>3.4157422432005404</v>
      </c>
      <c r="F14" s="359">
        <v>-4.0672198630477112</v>
      </c>
      <c r="G14" s="359">
        <v>-11.346056138307503</v>
      </c>
      <c r="H14" s="359">
        <v>3.5290680513027297</v>
      </c>
      <c r="I14" s="359">
        <v>6.9594144803027262</v>
      </c>
      <c r="J14" s="359">
        <v>-1.1847182677004042</v>
      </c>
      <c r="K14" s="359">
        <v>14.183997353922393</v>
      </c>
      <c r="L14" s="359">
        <v>-9.0442774407666775</v>
      </c>
      <c r="M14" s="359">
        <v>3.5618403640142304</v>
      </c>
      <c r="N14" s="359">
        <v>-0.21949244734676654</v>
      </c>
    </row>
    <row r="15" spans="1:14" customFormat="1" ht="21" customHeight="1">
      <c r="A15" s="13"/>
      <c r="B15" s="523" t="s">
        <v>302</v>
      </c>
      <c r="C15" s="359">
        <v>-3.0811060277158475</v>
      </c>
      <c r="D15" s="359">
        <v>-17.182634543624175</v>
      </c>
      <c r="E15" s="359">
        <v>1.5062445508759339</v>
      </c>
      <c r="F15" s="359">
        <v>-11.347750044701186</v>
      </c>
      <c r="G15" s="359">
        <v>-0.15978494609349525</v>
      </c>
      <c r="H15" s="359">
        <v>3.0972706234083489</v>
      </c>
      <c r="I15" s="359">
        <v>9.1447078301664249</v>
      </c>
      <c r="J15" s="359">
        <v>-11.540287547594886</v>
      </c>
      <c r="K15" s="359">
        <v>36.576563916253889</v>
      </c>
      <c r="L15" s="359">
        <v>-3.9743335173885583</v>
      </c>
      <c r="M15" s="359">
        <v>31.892978655515549</v>
      </c>
      <c r="N15" s="359">
        <v>4.1024407368222882</v>
      </c>
    </row>
    <row r="16" spans="1:14" customFormat="1" ht="21" customHeight="1">
      <c r="A16" s="13"/>
      <c r="B16" s="523" t="s">
        <v>303</v>
      </c>
      <c r="C16" s="359">
        <v>0.67948617031778724</v>
      </c>
      <c r="D16" s="359">
        <v>6.8200262269651546</v>
      </c>
      <c r="E16" s="359">
        <v>-1.3804876641546429</v>
      </c>
      <c r="F16" s="359">
        <v>4.9866617757380283</v>
      </c>
      <c r="G16" s="359">
        <v>28.261262902343844</v>
      </c>
      <c r="H16" s="359">
        <v>-7.9407283375105209</v>
      </c>
      <c r="I16" s="359">
        <v>4.5512269771038234</v>
      </c>
      <c r="J16" s="359">
        <v>24.464997740885124</v>
      </c>
      <c r="K16" s="359">
        <v>9.2069763529639204</v>
      </c>
      <c r="L16" s="359">
        <v>122.96889019640028</v>
      </c>
      <c r="M16" s="359">
        <v>13.682493601062973</v>
      </c>
      <c r="N16" s="359">
        <v>3.6837441042279835</v>
      </c>
    </row>
    <row r="17" spans="1:14" customFormat="1" ht="21" customHeight="1">
      <c r="A17" s="13"/>
      <c r="B17" s="523" t="s">
        <v>304</v>
      </c>
      <c r="C17" s="359">
        <v>-0.29782906258074604</v>
      </c>
      <c r="D17" s="359">
        <v>20.243288993945612</v>
      </c>
      <c r="E17" s="359">
        <v>-5.6452726487206633</v>
      </c>
      <c r="F17" s="359">
        <v>-1.0080721546683549</v>
      </c>
      <c r="G17" s="359">
        <v>42.13934359857879</v>
      </c>
      <c r="H17" s="359">
        <v>28.139013264490927</v>
      </c>
      <c r="I17" s="359">
        <v>5.996312499652106</v>
      </c>
      <c r="J17" s="359">
        <v>-5.4404064593027783</v>
      </c>
      <c r="K17" s="359">
        <v>-3.2546456021418209</v>
      </c>
      <c r="L17" s="359">
        <v>17.349719203283499</v>
      </c>
      <c r="M17" s="359">
        <v>12.11946745021686</v>
      </c>
      <c r="N17" s="359">
        <v>2.4850992800726317</v>
      </c>
    </row>
    <row r="18" spans="1:14" customFormat="1" ht="21" customHeight="1">
      <c r="A18" s="13"/>
      <c r="B18" s="523" t="s">
        <v>305</v>
      </c>
      <c r="C18" s="359">
        <v>-5.8850069934164111</v>
      </c>
      <c r="D18" s="359">
        <v>22.231303400324236</v>
      </c>
      <c r="E18" s="359">
        <v>-22.482879981308287</v>
      </c>
      <c r="F18" s="359">
        <v>-1.2967786757692465</v>
      </c>
      <c r="G18" s="359">
        <v>33.462417912966544</v>
      </c>
      <c r="H18" s="359">
        <v>-5.8709607514991262</v>
      </c>
      <c r="I18" s="359">
        <v>7.9728946565498688</v>
      </c>
      <c r="J18" s="359">
        <v>10.080865182499977</v>
      </c>
      <c r="K18" s="359">
        <v>-48.670908638641663</v>
      </c>
      <c r="L18" s="359">
        <v>-20.073554385579811</v>
      </c>
      <c r="M18" s="359">
        <v>4.5302941373639385</v>
      </c>
      <c r="N18" s="359">
        <v>-12.066675118790016</v>
      </c>
    </row>
    <row r="19" spans="1:14" customFormat="1" ht="21" customHeight="1">
      <c r="A19" s="13"/>
      <c r="B19" s="523" t="s">
        <v>306</v>
      </c>
      <c r="C19" s="359">
        <v>-8.9346184930536765</v>
      </c>
      <c r="D19" s="359">
        <v>12.04529945913724</v>
      </c>
      <c r="E19" s="359">
        <v>-32.371227070186265</v>
      </c>
      <c r="F19" s="359">
        <v>8.1440057041418186</v>
      </c>
      <c r="G19" s="359" t="s">
        <v>379</v>
      </c>
      <c r="H19" s="359">
        <v>0.80195904050700051</v>
      </c>
      <c r="I19" s="359">
        <v>11.794489216018803</v>
      </c>
      <c r="J19" s="359">
        <v>4.6349067849037198</v>
      </c>
      <c r="K19" s="359">
        <v>-7.3591854965362984</v>
      </c>
      <c r="L19" s="359">
        <v>-9.7555804975151545</v>
      </c>
      <c r="M19" s="359">
        <v>-12.289359700101315</v>
      </c>
      <c r="N19" s="359">
        <v>-6.7170949631784538</v>
      </c>
    </row>
    <row r="20" spans="1:14" customFormat="1" ht="21" customHeight="1">
      <c r="A20" s="13"/>
      <c r="B20" s="523" t="s">
        <v>307</v>
      </c>
      <c r="C20" s="359">
        <v>4.6391766883310908</v>
      </c>
      <c r="D20" s="359">
        <v>-6.66848752018781</v>
      </c>
      <c r="E20" s="359">
        <v>-46.135707429701981</v>
      </c>
      <c r="F20" s="359">
        <v>31.83775375658854</v>
      </c>
      <c r="G20" s="359">
        <v>-17.211661200870694</v>
      </c>
      <c r="H20" s="359">
        <v>18.686014851420254</v>
      </c>
      <c r="I20" s="359">
        <v>-30.00699640640876</v>
      </c>
      <c r="J20" s="359">
        <v>-39.25587311308815</v>
      </c>
      <c r="K20" s="359">
        <v>15.529099249841138</v>
      </c>
      <c r="L20" s="359">
        <v>-7.0308479720323476</v>
      </c>
      <c r="M20" s="359">
        <v>-38.714069147380506</v>
      </c>
      <c r="N20" s="359">
        <v>3.4066307300968788</v>
      </c>
    </row>
    <row r="21" spans="1:14" customFormat="1" ht="21" customHeight="1">
      <c r="A21" s="13"/>
      <c r="B21" s="523" t="s">
        <v>308</v>
      </c>
      <c r="C21" s="359">
        <v>-20.725798028196479</v>
      </c>
      <c r="D21" s="359">
        <v>-15.677523478305503</v>
      </c>
      <c r="E21" s="359">
        <v>-64.396906007219087</v>
      </c>
      <c r="F21" s="359">
        <v>43.831826466532078</v>
      </c>
      <c r="G21" s="359">
        <v>-32.24417750001605</v>
      </c>
      <c r="H21" s="359">
        <v>-20.340950711808887</v>
      </c>
      <c r="I21" s="359">
        <v>3.9776174366097194</v>
      </c>
      <c r="J21" s="359">
        <v>-22.334223739454444</v>
      </c>
      <c r="K21" s="359">
        <v>-11.385761478009442</v>
      </c>
      <c r="L21" s="359">
        <v>-74.774669527367962</v>
      </c>
      <c r="M21" s="359">
        <v>-18.049994260925544</v>
      </c>
      <c r="N21" s="359">
        <v>-18.057667570173834</v>
      </c>
    </row>
    <row r="22" spans="1:14" customFormat="1" ht="21" customHeight="1">
      <c r="A22" s="13"/>
      <c r="B22" s="523" t="s">
        <v>309</v>
      </c>
      <c r="C22" s="359">
        <v>-20.772438443534085</v>
      </c>
      <c r="D22" s="359">
        <v>-17.008863181771218</v>
      </c>
      <c r="E22" s="359">
        <v>-29.511274781830949</v>
      </c>
      <c r="F22" s="359">
        <v>41.668735362844842</v>
      </c>
      <c r="G22" s="359">
        <v>-35.878594937421582</v>
      </c>
      <c r="H22" s="359">
        <v>7.8037619913395702</v>
      </c>
      <c r="I22" s="359">
        <v>-15.681775324671705</v>
      </c>
      <c r="J22" s="359">
        <v>-19.981239854870438</v>
      </c>
      <c r="K22" s="359">
        <v>44.886564609488659</v>
      </c>
      <c r="L22" s="359">
        <v>-21.903230417005787</v>
      </c>
      <c r="M22" s="359">
        <v>1.7520613406571783</v>
      </c>
      <c r="N22" s="359">
        <v>-9.0511095032534143</v>
      </c>
    </row>
    <row r="23" spans="1:14" customFormat="1" ht="21" customHeight="1">
      <c r="A23" s="13"/>
      <c r="B23" s="523" t="s">
        <v>310</v>
      </c>
      <c r="C23" s="359">
        <v>-17.494166182634501</v>
      </c>
      <c r="D23" s="359">
        <v>-10.947719748989641</v>
      </c>
      <c r="E23" s="359">
        <v>5.4798907809499866</v>
      </c>
      <c r="F23" s="359">
        <v>7.6515480290995725</v>
      </c>
      <c r="G23" s="359">
        <v>-32.450743111225137</v>
      </c>
      <c r="H23" s="359">
        <v>14.198303859380943</v>
      </c>
      <c r="I23" s="359">
        <v>-28.351966447404905</v>
      </c>
      <c r="J23" s="359">
        <v>27.721532137015757</v>
      </c>
      <c r="K23" s="359">
        <v>-13.595561668775019</v>
      </c>
      <c r="L23" s="359">
        <v>-20.898722050328416</v>
      </c>
      <c r="M23" s="359">
        <v>14.481138190479754</v>
      </c>
      <c r="N23" s="359">
        <v>-13.079870731394081</v>
      </c>
    </row>
    <row r="24" spans="1:14" customFormat="1" ht="21" customHeight="1">
      <c r="A24" s="13"/>
      <c r="B24" s="523" t="s">
        <v>311</v>
      </c>
      <c r="C24" s="359">
        <v>-22.574627955337562</v>
      </c>
      <c r="D24" s="359">
        <v>4.1571808067330807</v>
      </c>
      <c r="E24" s="359">
        <v>23.690041437899339</v>
      </c>
      <c r="F24" s="359">
        <v>-11.351162890735978</v>
      </c>
      <c r="G24" s="359">
        <v>-11.81806946201138</v>
      </c>
      <c r="H24" s="359">
        <v>-0.52651770194587755</v>
      </c>
      <c r="I24" s="359">
        <v>-2.8663446347950128</v>
      </c>
      <c r="J24" s="359">
        <v>-0.73153940994318134</v>
      </c>
      <c r="K24" s="359">
        <v>-27.617785800709058</v>
      </c>
      <c r="L24" s="359">
        <v>0.95990918112440227</v>
      </c>
      <c r="M24" s="359">
        <v>16.017390134996788</v>
      </c>
      <c r="N24" s="359">
        <v>-19.2603268871881</v>
      </c>
    </row>
    <row r="25" spans="1:14" customFormat="1" ht="21" customHeight="1">
      <c r="A25" s="13"/>
      <c r="B25" s="523" t="s">
        <v>312</v>
      </c>
      <c r="C25" s="359">
        <v>2.3793448430780018E-2</v>
      </c>
      <c r="D25" s="359">
        <v>16.888582520644093</v>
      </c>
      <c r="E25" s="359">
        <v>55.631027195490901</v>
      </c>
      <c r="F25" s="359">
        <v>-14.94254405345221</v>
      </c>
      <c r="G25" s="359">
        <v>5.5874096092665297</v>
      </c>
      <c r="H25" s="359">
        <v>-2.3893267832897749</v>
      </c>
      <c r="I25" s="359">
        <v>-39.193394910244436</v>
      </c>
      <c r="J25" s="359">
        <v>6.6311795717128632</v>
      </c>
      <c r="K25" s="359">
        <v>-26.959060701888077</v>
      </c>
      <c r="L25" s="359">
        <v>443.173209680284</v>
      </c>
      <c r="M25" s="359">
        <v>11.898904567539176</v>
      </c>
      <c r="N25" s="359">
        <v>-7.181091330508977</v>
      </c>
    </row>
    <row r="26" spans="1:14" customFormat="1" ht="21" customHeight="1">
      <c r="A26" s="13"/>
      <c r="B26" s="523" t="s">
        <v>313</v>
      </c>
      <c r="C26" s="359">
        <v>-2.6697216609522769</v>
      </c>
      <c r="D26" s="359">
        <v>25.00144480155933</v>
      </c>
      <c r="E26" s="359">
        <v>-12.810730560060605</v>
      </c>
      <c r="F26" s="359">
        <v>-25.781313964070705</v>
      </c>
      <c r="G26" s="359">
        <v>13.663566829899196</v>
      </c>
      <c r="H26" s="359">
        <v>24.788623282733283</v>
      </c>
      <c r="I26" s="359">
        <v>-51.050203321308771</v>
      </c>
      <c r="J26" s="359">
        <v>-24.829892988246243</v>
      </c>
      <c r="K26" s="359">
        <v>-3.0424316128402751</v>
      </c>
      <c r="L26" s="359">
        <v>41.651418657966957</v>
      </c>
      <c r="M26" s="359">
        <v>0.79950236343381675</v>
      </c>
      <c r="N26" s="359">
        <v>-1.5930645472979705</v>
      </c>
    </row>
    <row r="27" spans="1:14" customFormat="1" ht="21" customHeight="1">
      <c r="A27" s="13"/>
      <c r="B27" s="523" t="s">
        <v>314</v>
      </c>
      <c r="C27" s="359">
        <v>14.829852247246848</v>
      </c>
      <c r="D27" s="359">
        <v>27.31812282568886</v>
      </c>
      <c r="E27" s="359">
        <v>-19.869689123832529</v>
      </c>
      <c r="F27" s="359">
        <v>-4.0611863516044338</v>
      </c>
      <c r="G27" s="359">
        <v>13.071805607386963</v>
      </c>
      <c r="H27" s="359">
        <v>-9.8886383256863724</v>
      </c>
      <c r="I27" s="359">
        <v>-37.682832153789171</v>
      </c>
      <c r="J27" s="359">
        <v>-26.674645173457094</v>
      </c>
      <c r="K27" s="359">
        <v>-15.311846341864396</v>
      </c>
      <c r="L27" s="359">
        <v>41.732759413292342</v>
      </c>
      <c r="M27" s="359">
        <v>-27.00624655499017</v>
      </c>
      <c r="N27" s="359">
        <v>2.6205629038454532</v>
      </c>
    </row>
    <row r="28" spans="1:14" customFormat="1" ht="21" customHeight="1">
      <c r="A28" s="13"/>
      <c r="B28" s="523" t="s">
        <v>315</v>
      </c>
      <c r="C28" s="359">
        <v>1.6968558554349755</v>
      </c>
      <c r="D28" s="359">
        <v>24.399637844521123</v>
      </c>
      <c r="E28" s="359">
        <v>-7.9576759203292653</v>
      </c>
      <c r="F28" s="359">
        <v>-0.33124573439739891</v>
      </c>
      <c r="G28" s="359">
        <v>3.9679092956966571</v>
      </c>
      <c r="H28" s="359">
        <v>-0.55975469513820997</v>
      </c>
      <c r="I28" s="359">
        <v>-14.718587181634632</v>
      </c>
      <c r="J28" s="359">
        <v>47.701090695523874</v>
      </c>
      <c r="K28" s="359">
        <v>2.0524225925738619</v>
      </c>
      <c r="L28" s="359">
        <v>69.68863400818401</v>
      </c>
      <c r="M28" s="359">
        <v>-9.6918561791639775</v>
      </c>
      <c r="N28" s="359">
        <v>1.5844641797900749</v>
      </c>
    </row>
    <row r="29" spans="1:14" customFormat="1" ht="21" customHeight="1">
      <c r="A29" s="13"/>
      <c r="B29" s="523" t="s">
        <v>316</v>
      </c>
      <c r="C29" s="359">
        <v>-3.2704927728299964</v>
      </c>
      <c r="D29" s="359">
        <v>17.550608775668991</v>
      </c>
      <c r="E29" s="359">
        <v>20.546757227648143</v>
      </c>
      <c r="F29" s="359">
        <v>-3.9841015750435247</v>
      </c>
      <c r="G29" s="359">
        <v>-1.4676507418368629</v>
      </c>
      <c r="H29" s="359">
        <v>8.3980289039399736</v>
      </c>
      <c r="I29" s="359">
        <v>16.714299858034991</v>
      </c>
      <c r="J29" s="359">
        <v>-21.782479826426027</v>
      </c>
      <c r="K29" s="359">
        <v>-32.841713238243855</v>
      </c>
      <c r="L29" s="359">
        <v>5.0705887787051012</v>
      </c>
      <c r="M29" s="359">
        <v>-15.328209945538887</v>
      </c>
      <c r="N29" s="359">
        <v>-8.2935126048666064</v>
      </c>
    </row>
    <row r="30" spans="1:14" customFormat="1" ht="21" customHeight="1">
      <c r="A30" s="13"/>
      <c r="B30" s="523" t="s">
        <v>317</v>
      </c>
      <c r="C30" s="359">
        <v>-6.1605615209989679</v>
      </c>
      <c r="D30" s="359">
        <v>7.6646814241421453</v>
      </c>
      <c r="E30" s="359">
        <v>35.367053915266951</v>
      </c>
      <c r="F30" s="359">
        <v>-1.5896778140335925</v>
      </c>
      <c r="G30" s="359">
        <v>-3.1404500938560744</v>
      </c>
      <c r="H30" s="359">
        <v>-27.754355298123684</v>
      </c>
      <c r="I30" s="359">
        <v>36.117775895956868</v>
      </c>
      <c r="J30" s="359">
        <v>-2.7956999227355936</v>
      </c>
      <c r="K30" s="359">
        <v>-15.687768322866447</v>
      </c>
      <c r="L30" s="359">
        <v>91.597743274559207</v>
      </c>
      <c r="M30" s="359">
        <v>-37.063708669753858</v>
      </c>
      <c r="N30" s="359">
        <v>-8.8759801454652063</v>
      </c>
    </row>
    <row r="31" spans="1:14" customFormat="1" ht="21" customHeight="1">
      <c r="A31" s="13"/>
      <c r="B31" s="523" t="s">
        <v>318</v>
      </c>
      <c r="C31" s="359">
        <v>-15.866848237970743</v>
      </c>
      <c r="D31" s="359">
        <v>-4.8770343285305557</v>
      </c>
      <c r="E31" s="359">
        <v>37.469130518266667</v>
      </c>
      <c r="F31" s="359">
        <v>9.2045559192779365</v>
      </c>
      <c r="G31" s="359">
        <v>2.4893578617025724</v>
      </c>
      <c r="H31" s="359">
        <v>40.42692989333014</v>
      </c>
      <c r="I31" s="359">
        <v>59.587377768152237</v>
      </c>
      <c r="J31" s="359">
        <v>-32.950131608639154</v>
      </c>
      <c r="K31" s="359">
        <v>5.446536831358344</v>
      </c>
      <c r="L31" s="359">
        <v>72.428008645261087</v>
      </c>
      <c r="M31" s="359">
        <v>-13.457539126122271</v>
      </c>
      <c r="N31" s="359">
        <v>-3.4339433857491883</v>
      </c>
    </row>
    <row r="32" spans="1:14" customFormat="1" ht="21" customHeight="1">
      <c r="A32" s="13"/>
      <c r="B32" s="523" t="s">
        <v>319</v>
      </c>
      <c r="C32" s="359">
        <v>4.4598728420269396</v>
      </c>
      <c r="D32" s="359">
        <v>-21.855217291331869</v>
      </c>
      <c r="E32" s="359">
        <v>17.814049313398272</v>
      </c>
      <c r="F32" s="359">
        <v>-7.4078503109024041</v>
      </c>
      <c r="G32" s="359">
        <v>5.1109970717113669</v>
      </c>
      <c r="H32" s="359">
        <v>79.921193905057322</v>
      </c>
      <c r="I32" s="359">
        <v>19.372641050341684</v>
      </c>
      <c r="J32" s="359">
        <v>-42.134140279691792</v>
      </c>
      <c r="K32" s="359">
        <v>-13.534891712382262</v>
      </c>
      <c r="L32" s="359">
        <v>6.4769725186180551</v>
      </c>
      <c r="M32" s="359">
        <v>-26.21461561992173</v>
      </c>
      <c r="N32" s="359">
        <v>5.7293577071334738</v>
      </c>
    </row>
    <row r="33" spans="2:14" ht="21" customHeight="1">
      <c r="B33" s="523" t="s">
        <v>320</v>
      </c>
      <c r="C33" s="359">
        <v>9.7206531737953128</v>
      </c>
      <c r="D33" s="359">
        <v>-25.374980933796834</v>
      </c>
      <c r="E33" s="359">
        <v>0.13667762170686615</v>
      </c>
      <c r="F33" s="359">
        <v>-8.6313707454512354</v>
      </c>
      <c r="G33" s="359">
        <v>7.8898487082043118</v>
      </c>
      <c r="H33" s="359">
        <v>-9.3165424998240951</v>
      </c>
      <c r="I33" s="359">
        <v>-9.8326307372960713</v>
      </c>
      <c r="J33" s="359">
        <v>-35.585740419115709</v>
      </c>
      <c r="K33" s="359">
        <v>21.541524953963048</v>
      </c>
      <c r="L33" s="359">
        <v>0.14736844209404865</v>
      </c>
      <c r="M33" s="359">
        <v>-41.58280340011062</v>
      </c>
      <c r="N33" s="359">
        <v>6.5246217803360764</v>
      </c>
    </row>
    <row r="34" spans="2:14" ht="21" customHeight="1">
      <c r="B34" s="523" t="s">
        <v>321</v>
      </c>
      <c r="C34" s="359">
        <v>12.587087891097525</v>
      </c>
      <c r="D34" s="359">
        <v>-18.468765204199784</v>
      </c>
      <c r="E34" s="359">
        <v>13.669067907800866</v>
      </c>
      <c r="F34" s="359">
        <v>-16.700545990024352</v>
      </c>
      <c r="G34" s="359">
        <v>8.290347041291767</v>
      </c>
      <c r="H34" s="359">
        <v>-12.066469649300586</v>
      </c>
      <c r="I34" s="359">
        <v>17.893938360957719</v>
      </c>
      <c r="J34" s="359">
        <v>-23.722638781880917</v>
      </c>
      <c r="K34" s="359">
        <v>5.6436344042665354</v>
      </c>
      <c r="L34" s="359">
        <v>-43.324703799492383</v>
      </c>
      <c r="M34" s="359">
        <v>-23.319010821271704</v>
      </c>
      <c r="N34" s="359">
        <v>5.4346062598848732</v>
      </c>
    </row>
    <row r="35" spans="2:14" ht="20.25" customHeight="1">
      <c r="B35" s="523" t="s">
        <v>322</v>
      </c>
      <c r="C35" s="359">
        <v>25.360949086842382</v>
      </c>
      <c r="D35" s="359">
        <v>0.828255123512605</v>
      </c>
      <c r="E35" s="359">
        <v>3.5343883561347553</v>
      </c>
      <c r="F35" s="359">
        <v>-23.995098069351712</v>
      </c>
      <c r="G35" s="359">
        <v>3.6662995029082879</v>
      </c>
      <c r="H35" s="359">
        <v>-35.250306387532603</v>
      </c>
      <c r="I35" s="359">
        <v>21.743753456220688</v>
      </c>
      <c r="J35" s="359">
        <v>-22.817664848282419</v>
      </c>
      <c r="K35" s="359">
        <v>8.4255295804331922</v>
      </c>
      <c r="L35" s="359">
        <v>-36.39633340363153</v>
      </c>
      <c r="M35" s="359">
        <v>-24.172078704612048</v>
      </c>
      <c r="N35" s="359">
        <v>8.8297583196276292</v>
      </c>
    </row>
    <row r="36" spans="2:14" ht="20.25" customHeight="1">
      <c r="B36" s="523" t="s">
        <v>401</v>
      </c>
      <c r="C36" s="359">
        <v>-1.4861253204141605</v>
      </c>
      <c r="D36" s="359">
        <v>42.866831003960328</v>
      </c>
      <c r="E36" s="359">
        <v>65.152436246541328</v>
      </c>
      <c r="F36" s="359">
        <v>-19.456659762998385</v>
      </c>
      <c r="G36" s="359">
        <v>-5.4480910139388214</v>
      </c>
      <c r="H36" s="359">
        <v>-39.516456408649425</v>
      </c>
      <c r="I36" s="359">
        <v>6.6675772917149629</v>
      </c>
      <c r="J36" s="359">
        <v>-34.222192085979529</v>
      </c>
      <c r="K36" s="359">
        <v>-53.596028230867191</v>
      </c>
      <c r="L36" s="359">
        <v>-37.636272892330702</v>
      </c>
      <c r="M36" s="359">
        <v>-25.699565364584416</v>
      </c>
      <c r="N36" s="359">
        <v>-13.802025268741332</v>
      </c>
    </row>
    <row r="37" spans="2:14" ht="20.25" customHeight="1">
      <c r="B37" s="523" t="s">
        <v>402</v>
      </c>
      <c r="C37" s="359">
        <v>3.7497487124056477</v>
      </c>
      <c r="D37" s="359">
        <v>69.615307840210079</v>
      </c>
      <c r="E37" s="359">
        <v>80.391689873326357</v>
      </c>
      <c r="F37" s="359">
        <v>-18.411629412992696</v>
      </c>
      <c r="G37" s="359">
        <v>-9.4164129907757825</v>
      </c>
      <c r="H37" s="359">
        <v>23.807457189555166</v>
      </c>
      <c r="I37" s="359">
        <v>43.571789797531608</v>
      </c>
      <c r="J37" s="359">
        <v>31.980558155555059</v>
      </c>
      <c r="K37" s="359">
        <v>2.1087815673541428</v>
      </c>
      <c r="L37" s="359">
        <v>-8.0310225653081346</v>
      </c>
      <c r="M37" s="359">
        <v>-1.840351816378174</v>
      </c>
      <c r="N37" s="359">
        <v>6.144443840999017</v>
      </c>
    </row>
    <row r="38" spans="2:14" ht="20.25" customHeight="1">
      <c r="B38" s="523" t="s">
        <v>403</v>
      </c>
      <c r="C38" s="359">
        <v>3.8671791248404759</v>
      </c>
      <c r="D38" s="359">
        <v>75.334885285462207</v>
      </c>
      <c r="E38" s="359">
        <v>40.180457860410286</v>
      </c>
      <c r="F38" s="359">
        <v>-10.706248199122612</v>
      </c>
      <c r="G38" s="359">
        <v>-15.112441403200123</v>
      </c>
      <c r="H38" s="359">
        <v>42.880454825740458</v>
      </c>
      <c r="I38" s="359">
        <v>25.778180488698069</v>
      </c>
      <c r="J38" s="359">
        <v>4.0094814771284319</v>
      </c>
      <c r="K38" s="359">
        <v>25.341426585917375</v>
      </c>
      <c r="L38" s="359">
        <v>0.75693269100003135</v>
      </c>
      <c r="M38" s="359">
        <v>0.96856063359599887</v>
      </c>
      <c r="N38" s="359">
        <v>10.370211090783755</v>
      </c>
    </row>
    <row r="39" spans="2:14" ht="20.25" customHeight="1">
      <c r="B39" s="523" t="s">
        <v>404</v>
      </c>
      <c r="C39" s="359">
        <v>-6.1492592331498344</v>
      </c>
      <c r="D39" s="359">
        <v>61.636999115192083</v>
      </c>
      <c r="E39" s="359">
        <v>30.740500891974932</v>
      </c>
      <c r="F39" s="359">
        <v>-1.79754183140534</v>
      </c>
      <c r="G39" s="359">
        <v>-14.193506523376584</v>
      </c>
      <c r="H39" s="359">
        <v>35.845240218998612</v>
      </c>
      <c r="I39" s="359">
        <v>-15.113450979849574</v>
      </c>
      <c r="J39" s="359">
        <v>23.684270374116267</v>
      </c>
      <c r="K39" s="359">
        <v>25.69491561862327</v>
      </c>
      <c r="L39" s="359">
        <v>77.246221227972057</v>
      </c>
      <c r="M39" s="359">
        <v>8.4292619674806133</v>
      </c>
      <c r="N39" s="359">
        <v>4.7112132905917861</v>
      </c>
    </row>
    <row r="40" spans="2:14" ht="22.2" customHeight="1">
      <c r="B40" s="523" t="s">
        <v>383</v>
      </c>
      <c r="C40" s="359">
        <v>-14.400856908135168</v>
      </c>
      <c r="D40" s="359">
        <v>35.990498372342728</v>
      </c>
      <c r="E40" s="359">
        <v>-19.147878085182867</v>
      </c>
      <c r="F40" s="359">
        <v>28.798444617955624</v>
      </c>
      <c r="G40" s="359">
        <v>-11.12996336561018</v>
      </c>
      <c r="H40" s="359">
        <v>15.704794504938619</v>
      </c>
      <c r="I40" s="359">
        <v>4.7099290723169531</v>
      </c>
      <c r="J40" s="359">
        <v>16.439622115194382</v>
      </c>
      <c r="K40" s="359">
        <v>84.238629478011973</v>
      </c>
      <c r="L40" s="359">
        <v>107.93481643632282</v>
      </c>
      <c r="M40" s="359">
        <v>25.743061950680882</v>
      </c>
      <c r="N40" s="359">
        <v>0.11473847480772292</v>
      </c>
    </row>
    <row r="41" spans="2:14" ht="22.2" customHeight="1">
      <c r="B41" s="523" t="s">
        <v>384</v>
      </c>
      <c r="C41" s="359">
        <v>-3.7602445954815806</v>
      </c>
      <c r="D41" s="359">
        <v>21.847290026988532</v>
      </c>
      <c r="E41" s="359">
        <v>-17.168954545165079</v>
      </c>
      <c r="F41" s="359">
        <v>24.034737651305591</v>
      </c>
      <c r="G41" s="359">
        <v>-6.6583857870864449</v>
      </c>
      <c r="H41" s="359">
        <v>4.0415622253904644</v>
      </c>
      <c r="I41" s="359">
        <v>-6.7357466399050452</v>
      </c>
      <c r="J41" s="359">
        <v>2.8493565724867551</v>
      </c>
      <c r="K41" s="359">
        <v>14.656043217166001</v>
      </c>
      <c r="L41" s="359">
        <v>69.156857157457608</v>
      </c>
      <c r="M41" s="359">
        <v>5.747279848243565</v>
      </c>
      <c r="N41" s="359">
        <v>1.2323207733388557</v>
      </c>
    </row>
    <row r="42" spans="2:14" ht="26.4" customHeight="1">
      <c r="B42" s="523" t="s">
        <v>400</v>
      </c>
      <c r="C42" s="359">
        <v>-8.2649786629267368</v>
      </c>
      <c r="D42" s="359">
        <v>12.99963790297349</v>
      </c>
      <c r="E42" s="359">
        <v>-7.3546998638858696</v>
      </c>
      <c r="F42" s="359">
        <v>6.0172362540351827</v>
      </c>
      <c r="G42" s="359">
        <v>1.1314089297281384</v>
      </c>
      <c r="H42" s="359">
        <v>-2.5052583901266843</v>
      </c>
      <c r="I42" s="359">
        <v>32.907140495162622</v>
      </c>
      <c r="J42" s="359">
        <v>40.806363059889577</v>
      </c>
      <c r="K42" s="359">
        <v>-57.855101180720403</v>
      </c>
      <c r="L42" s="359">
        <v>100.50413469397208</v>
      </c>
      <c r="M42" s="359">
        <v>3.0295720975262128</v>
      </c>
      <c r="N42" s="359">
        <v>-14.155151748341652</v>
      </c>
    </row>
  </sheetData>
  <mergeCells count="2">
    <mergeCell ref="C2:N2"/>
    <mergeCell ref="B2:B3"/>
  </mergeCells>
  <printOptions horizontalCentered="1"/>
  <pageMargins left="0.5" right="0.25" top="0.75" bottom="0.5" header="0.25" footer="0.25"/>
  <pageSetup scale="56" fitToWidth="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7EB0B-D546-4836-BB3F-148045A49822}">
  <sheetPr>
    <tabColor theme="5" tint="0.79998168889431442"/>
    <pageSetUpPr fitToPage="1"/>
  </sheetPr>
  <dimension ref="A1:N42"/>
  <sheetViews>
    <sheetView zoomScaleNormal="100" workbookViewId="0">
      <pane xSplit="2" ySplit="3" topLeftCell="C36" activePane="bottomRight" state="frozen"/>
      <selection activeCell="C40" sqref="C40"/>
      <selection pane="topRight" activeCell="C40" sqref="C40"/>
      <selection pane="bottomLeft" activeCell="C40" sqref="C40"/>
      <selection pane="bottomRight" activeCell="C40" sqref="C40"/>
    </sheetView>
  </sheetViews>
  <sheetFormatPr defaultColWidth="9.21875" defaultRowHeight="13.8"/>
  <cols>
    <col min="1" max="1" width="0.44140625" style="13" customWidth="1"/>
    <col min="2" max="2" width="8.77734375" style="13" customWidth="1"/>
    <col min="3" max="3" width="7.77734375" style="13"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9.44140625" style="13" customWidth="1"/>
    <col min="11" max="11" width="8.77734375" style="13"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9" t="s">
        <v>360</v>
      </c>
      <c r="C1" s="410"/>
      <c r="D1" s="410"/>
      <c r="E1" s="410"/>
      <c r="F1" s="410"/>
      <c r="G1" s="410"/>
      <c r="H1" s="410"/>
      <c r="I1" s="410"/>
      <c r="J1" s="410"/>
      <c r="K1" s="410"/>
      <c r="L1" s="410"/>
      <c r="M1" s="410"/>
      <c r="N1" s="410"/>
    </row>
    <row r="2" spans="1:14" ht="27" customHeight="1">
      <c r="B2" s="489" t="s">
        <v>323</v>
      </c>
      <c r="C2" s="493" t="s">
        <v>356</v>
      </c>
      <c r="D2" s="495"/>
      <c r="E2" s="495"/>
      <c r="F2" s="495"/>
      <c r="G2" s="495"/>
      <c r="H2" s="495"/>
      <c r="I2" s="495"/>
      <c r="J2" s="495"/>
      <c r="K2" s="495"/>
      <c r="L2" s="495"/>
      <c r="M2" s="495"/>
      <c r="N2" s="495"/>
    </row>
    <row r="3" spans="1:14" s="12" customFormat="1" ht="88.5" customHeight="1">
      <c r="B3" s="490"/>
      <c r="C3" s="308" t="s">
        <v>336</v>
      </c>
      <c r="D3" s="308" t="s">
        <v>337</v>
      </c>
      <c r="E3" s="308" t="s">
        <v>338</v>
      </c>
      <c r="F3" s="308" t="s">
        <v>339</v>
      </c>
      <c r="G3" s="308" t="s">
        <v>340</v>
      </c>
      <c r="H3" s="308" t="s">
        <v>341</v>
      </c>
      <c r="I3" s="308" t="s">
        <v>342</v>
      </c>
      <c r="J3" s="308" t="s">
        <v>343</v>
      </c>
      <c r="K3" s="308" t="s">
        <v>344</v>
      </c>
      <c r="L3" s="308" t="s">
        <v>345</v>
      </c>
      <c r="M3" s="308" t="s">
        <v>346</v>
      </c>
      <c r="N3" s="308" t="s">
        <v>63</v>
      </c>
    </row>
    <row r="4" spans="1:14" customFormat="1" ht="21" customHeight="1">
      <c r="A4" s="13"/>
      <c r="B4" s="64" t="s">
        <v>291</v>
      </c>
      <c r="C4" s="359"/>
      <c r="D4" s="359"/>
      <c r="E4" s="359"/>
      <c r="F4" s="359"/>
      <c r="G4" s="359"/>
      <c r="H4" s="359"/>
      <c r="I4" s="359"/>
      <c r="J4" s="359"/>
      <c r="K4" s="359"/>
      <c r="L4" s="359"/>
      <c r="M4" s="359"/>
      <c r="N4" s="359"/>
    </row>
    <row r="5" spans="1:14" customFormat="1" ht="21" customHeight="1">
      <c r="A5" s="13"/>
      <c r="B5" s="64" t="s">
        <v>292</v>
      </c>
      <c r="C5" s="359"/>
      <c r="D5" s="359"/>
      <c r="E5" s="359"/>
      <c r="F5" s="359"/>
      <c r="G5" s="359"/>
      <c r="H5" s="359"/>
      <c r="I5" s="359"/>
      <c r="J5" s="359"/>
      <c r="K5" s="359"/>
      <c r="L5" s="359"/>
      <c r="M5" s="359"/>
      <c r="N5" s="359"/>
    </row>
    <row r="6" spans="1:14" customFormat="1" ht="21" customHeight="1">
      <c r="A6" s="13"/>
      <c r="B6" s="64" t="s">
        <v>293</v>
      </c>
      <c r="C6" s="359"/>
      <c r="D6" s="359"/>
      <c r="E6" s="359"/>
      <c r="F6" s="359"/>
      <c r="G6" s="359"/>
      <c r="H6" s="359"/>
      <c r="I6" s="359"/>
      <c r="J6" s="359"/>
      <c r="K6" s="359"/>
      <c r="L6" s="359"/>
      <c r="M6" s="359"/>
      <c r="N6" s="359"/>
    </row>
    <row r="7" spans="1:14" customFormat="1" ht="21" customHeight="1">
      <c r="A7" s="13"/>
      <c r="B7" s="64" t="s">
        <v>294</v>
      </c>
      <c r="C7" s="359"/>
      <c r="D7" s="359"/>
      <c r="E7" s="359"/>
      <c r="F7" s="359"/>
      <c r="G7" s="359"/>
      <c r="H7" s="359"/>
      <c r="I7" s="359"/>
      <c r="J7" s="359"/>
      <c r="K7" s="359"/>
      <c r="L7" s="359"/>
      <c r="M7" s="359"/>
      <c r="N7" s="359"/>
    </row>
    <row r="8" spans="1:14" customFormat="1" ht="21" customHeight="1">
      <c r="A8" s="13"/>
      <c r="B8" s="64" t="s">
        <v>295</v>
      </c>
      <c r="C8" s="359">
        <v>-7.2226851528428587E-2</v>
      </c>
      <c r="D8" s="359">
        <v>0.10602940099036692</v>
      </c>
      <c r="E8" s="359">
        <v>-2.9273828493053725E-2</v>
      </c>
      <c r="F8" s="359">
        <v>-0.22879498577027158</v>
      </c>
      <c r="G8" s="359">
        <v>0.94968068226534108</v>
      </c>
      <c r="H8" s="359">
        <v>0.77866845164924681</v>
      </c>
      <c r="I8" s="359">
        <v>2.5625410694504379E-2</v>
      </c>
      <c r="J8" s="359">
        <v>3.3714805769997128E-3</v>
      </c>
      <c r="K8" s="359">
        <v>1.9964332476684346</v>
      </c>
      <c r="L8" s="359">
        <v>1.0221041184262803E-3</v>
      </c>
      <c r="M8" s="359">
        <v>-2.2273620038085126E-2</v>
      </c>
      <c r="N8" s="359">
        <v>3.50826149213349</v>
      </c>
    </row>
    <row r="9" spans="1:14" customFormat="1" ht="21" customHeight="1">
      <c r="A9" s="13"/>
      <c r="B9" s="64" t="s">
        <v>296</v>
      </c>
      <c r="C9" s="359">
        <v>-6.4552166892899679E-2</v>
      </c>
      <c r="D9" s="359">
        <v>9.514829917015466E-2</v>
      </c>
      <c r="E9" s="359">
        <v>-2.331994870973636E-2</v>
      </c>
      <c r="F9" s="359">
        <v>-0.20295771126708628</v>
      </c>
      <c r="G9" s="359">
        <v>0.98550845704754397</v>
      </c>
      <c r="H9" s="359">
        <v>-7.6410949089724567E-2</v>
      </c>
      <c r="I9" s="359">
        <v>2.0119473200246159E-2</v>
      </c>
      <c r="J9" s="359">
        <v>4.2150693644243779E-3</v>
      </c>
      <c r="K9" s="359">
        <v>2.1244418605052187</v>
      </c>
      <c r="L9" s="359">
        <v>1.8550485079933472E-3</v>
      </c>
      <c r="M9" s="359">
        <v>-4.2148064884103942E-2</v>
      </c>
      <c r="N9" s="359">
        <v>2.8218993669520249</v>
      </c>
    </row>
    <row r="10" spans="1:14" customFormat="1" ht="21" customHeight="1">
      <c r="A10" s="13"/>
      <c r="B10" s="64" t="s">
        <v>297</v>
      </c>
      <c r="C10" s="359">
        <v>-9.1510638616604759E-2</v>
      </c>
      <c r="D10" s="359">
        <v>7.8258895059320002E-2</v>
      </c>
      <c r="E10" s="359">
        <v>-1.7847810148878283E-2</v>
      </c>
      <c r="F10" s="359">
        <v>-0.24221602362797962</v>
      </c>
      <c r="G10" s="359">
        <v>0.98807918160722163</v>
      </c>
      <c r="H10" s="359">
        <v>1.4090914989781909E-3</v>
      </c>
      <c r="I10" s="359">
        <v>1.9155688175906679E-2</v>
      </c>
      <c r="J10" s="359">
        <v>8.8886558708441178E-3</v>
      </c>
      <c r="K10" s="359">
        <v>4.0019769435592609</v>
      </c>
      <c r="L10" s="359">
        <v>1.8113591360939133E-3</v>
      </c>
      <c r="M10" s="359">
        <v>-0.11357098713857812</v>
      </c>
      <c r="N10" s="359">
        <v>4.634434355375582</v>
      </c>
    </row>
    <row r="11" spans="1:14" customFormat="1" ht="21" customHeight="1">
      <c r="A11" s="13"/>
      <c r="B11" s="64" t="s">
        <v>298</v>
      </c>
      <c r="C11" s="359">
        <v>-0.12208162632642139</v>
      </c>
      <c r="D11" s="359">
        <v>1.050125852204844E-2</v>
      </c>
      <c r="E11" s="359">
        <v>-8.8253931238288959E-3</v>
      </c>
      <c r="F11" s="359">
        <v>-0.17204486871591174</v>
      </c>
      <c r="G11" s="359">
        <v>0.59357469519948625</v>
      </c>
      <c r="H11" s="359">
        <v>-0.18328118715741343</v>
      </c>
      <c r="I11" s="359">
        <v>1.6440746706686694E-2</v>
      </c>
      <c r="J11" s="359">
        <v>1.5881688704015868E-2</v>
      </c>
      <c r="K11" s="359">
        <v>-0.59665506370472443</v>
      </c>
      <c r="L11" s="359">
        <v>-1.8789705646657527E-3</v>
      </c>
      <c r="M11" s="359">
        <v>-0.20761852674797873</v>
      </c>
      <c r="N11" s="359">
        <v>-0.65598724720870838</v>
      </c>
    </row>
    <row r="12" spans="1:14" customFormat="1" ht="21" customHeight="1">
      <c r="A12" s="13"/>
      <c r="B12" s="64" t="s">
        <v>299</v>
      </c>
      <c r="C12" s="359">
        <v>-1.4470287759401328</v>
      </c>
      <c r="D12" s="359">
        <v>-0.10498113221187631</v>
      </c>
      <c r="E12" s="359">
        <v>0.10822198437568095</v>
      </c>
      <c r="F12" s="359">
        <v>2.9919288472557383E-3</v>
      </c>
      <c r="G12" s="359">
        <v>-0.14528100522523257</v>
      </c>
      <c r="H12" s="359">
        <v>5.3837786751671647E-2</v>
      </c>
      <c r="I12" s="359">
        <v>3.7974273410304647E-2</v>
      </c>
      <c r="J12" s="359">
        <v>2.0803408661540439E-2</v>
      </c>
      <c r="K12" s="359">
        <v>-2.1636064082773072</v>
      </c>
      <c r="L12" s="359">
        <v>-1.1865815111051552E-2</v>
      </c>
      <c r="M12" s="359">
        <v>-0.32290347922071111</v>
      </c>
      <c r="N12" s="359">
        <v>-3.9718372339398496</v>
      </c>
    </row>
    <row r="13" spans="1:14" customFormat="1" ht="21" customHeight="1">
      <c r="A13" s="13"/>
      <c r="B13" s="64" t="s">
        <v>300</v>
      </c>
      <c r="C13" s="359">
        <v>-1.1701371313733526</v>
      </c>
      <c r="D13" s="359">
        <v>-0.12846147209737011</v>
      </c>
      <c r="E13" s="359">
        <v>8.7162597915794546E-2</v>
      </c>
      <c r="F13" s="359">
        <v>-7.0919334292411868E-3</v>
      </c>
      <c r="G13" s="359">
        <v>-0.42319732319099201</v>
      </c>
      <c r="H13" s="359">
        <v>1.1559329406655742E-2</v>
      </c>
      <c r="I13" s="359">
        <v>3.2023892768565924E-2</v>
      </c>
      <c r="J13" s="359">
        <v>1.4072711017446173E-2</v>
      </c>
      <c r="K13" s="359">
        <v>3.5852738256456829</v>
      </c>
      <c r="L13" s="359">
        <v>-2.1220374351611577E-2</v>
      </c>
      <c r="M13" s="359">
        <v>-0.12115676445994412</v>
      </c>
      <c r="N13" s="359">
        <v>1.8588273578516459</v>
      </c>
    </row>
    <row r="14" spans="1:14" customFormat="1" ht="21" customHeight="1">
      <c r="A14" s="13"/>
      <c r="B14" s="64" t="s">
        <v>301</v>
      </c>
      <c r="C14" s="359">
        <v>-1.2179768848270671</v>
      </c>
      <c r="D14" s="359">
        <v>-0.1416896722516881</v>
      </c>
      <c r="E14" s="359">
        <v>6.5603121874012821E-2</v>
      </c>
      <c r="F14" s="359">
        <v>-0.10656557334969649</v>
      </c>
      <c r="G14" s="359">
        <v>-0.36334211283629403</v>
      </c>
      <c r="H14" s="359">
        <v>0.14161461242231096</v>
      </c>
      <c r="I14" s="359">
        <v>4.0432434358314014E-2</v>
      </c>
      <c r="J14" s="359">
        <v>-3.2816829354061932E-3</v>
      </c>
      <c r="K14" s="359">
        <v>1.4404005443474481</v>
      </c>
      <c r="L14" s="359">
        <v>-3.080940882047474E-2</v>
      </c>
      <c r="M14" s="359">
        <v>4.2984295288647272E-2</v>
      </c>
      <c r="N14" s="359">
        <v>-0.13263032672990108</v>
      </c>
    </row>
    <row r="15" spans="1:14" customFormat="1" ht="21" customHeight="1">
      <c r="A15" s="13"/>
      <c r="B15" s="64" t="s">
        <v>302</v>
      </c>
      <c r="C15" s="359">
        <v>-1.1192729488577253</v>
      </c>
      <c r="D15" s="359">
        <v>-9.0218793591067478E-2</v>
      </c>
      <c r="E15" s="359">
        <v>3.1490261560866407E-2</v>
      </c>
      <c r="F15" s="359">
        <v>-0.28500097743012542</v>
      </c>
      <c r="G15" s="359">
        <v>-4.9917769680100288E-3</v>
      </c>
      <c r="H15" s="359">
        <v>0.11673092920962842</v>
      </c>
      <c r="I15" s="359">
        <v>5.6616853656489788E-2</v>
      </c>
      <c r="J15" s="359">
        <v>-3.2924265804821641E-2</v>
      </c>
      <c r="K15" s="359">
        <v>3.4570869210977322</v>
      </c>
      <c r="L15" s="359">
        <v>-1.2684828134101772E-2</v>
      </c>
      <c r="M15" s="359">
        <v>0.34947897784373849</v>
      </c>
      <c r="N15" s="359">
        <v>2.4663103525826178</v>
      </c>
    </row>
    <row r="16" spans="1:14" customFormat="1" ht="21" customHeight="1">
      <c r="A16" s="13"/>
      <c r="B16" s="64" t="s">
        <v>303</v>
      </c>
      <c r="C16" s="359">
        <v>0.25438554487909681</v>
      </c>
      <c r="D16" s="359">
        <v>3.1060961789575712E-2</v>
      </c>
      <c r="E16" s="359">
        <v>-3.2200608700255984E-2</v>
      </c>
      <c r="F16" s="359">
        <v>0.10757420330100183</v>
      </c>
      <c r="G16" s="359">
        <v>0.8093266310603271</v>
      </c>
      <c r="H16" s="359">
        <v>-0.31773304808457886</v>
      </c>
      <c r="I16" s="359">
        <v>3.3150638165964058E-2</v>
      </c>
      <c r="J16" s="359">
        <v>8.1852554218468945E-2</v>
      </c>
      <c r="K16" s="359">
        <v>1.0186858269544434</v>
      </c>
      <c r="L16" s="359">
        <v>0.12523909549331341</v>
      </c>
      <c r="M16" s="359">
        <v>0.20981178534274636</v>
      </c>
      <c r="N16" s="359">
        <v>2.3211535844200806</v>
      </c>
    </row>
    <row r="17" spans="1:14" customFormat="1" ht="21" customHeight="1">
      <c r="A17" s="13"/>
      <c r="B17" s="64" t="s">
        <v>304</v>
      </c>
      <c r="C17" s="359">
        <v>-8.6682760313403412E-2</v>
      </c>
      <c r="D17" s="359">
        <v>6.8951343085811703E-2</v>
      </c>
      <c r="E17" s="359">
        <v>-0.10572182814889422</v>
      </c>
      <c r="F17" s="359">
        <v>-1.857686364279577E-2</v>
      </c>
      <c r="G17" s="359">
        <v>0.94147059600091332</v>
      </c>
      <c r="H17" s="359">
        <v>0.91753284020390025</v>
      </c>
      <c r="I17" s="359">
        <v>3.3332083052813377E-2</v>
      </c>
      <c r="J17" s="359">
        <v>-1.4642316774467793E-2</v>
      </c>
      <c r="K17" s="359">
        <v>-0.49958258179304982</v>
      </c>
      <c r="L17" s="359">
        <v>2.8571660536229365E-2</v>
      </c>
      <c r="M17" s="359">
        <v>0.12836012622256174</v>
      </c>
      <c r="N17" s="359">
        <v>1.3930122984296118</v>
      </c>
    </row>
    <row r="18" spans="1:14" customFormat="1" ht="21" customHeight="1">
      <c r="A18" s="13"/>
      <c r="B18" s="64" t="s">
        <v>305</v>
      </c>
      <c r="C18" s="359">
        <v>-2.0069852366657908</v>
      </c>
      <c r="D18" s="359">
        <v>9.011528618408611E-2</v>
      </c>
      <c r="E18" s="359">
        <v>-0.44345971245204602</v>
      </c>
      <c r="F18" s="359">
        <v>-3.2368928741243218E-2</v>
      </c>
      <c r="G18" s="359">
        <v>0.94341406797482186</v>
      </c>
      <c r="H18" s="359">
        <v>-0.24221201148536517</v>
      </c>
      <c r="I18" s="359">
        <v>4.9200372409622217E-2</v>
      </c>
      <c r="J18" s="359">
        <v>2.7401832870772143E-2</v>
      </c>
      <c r="K18" s="359">
        <v>-5.6044821686398105</v>
      </c>
      <c r="L18" s="359">
        <v>-6.1764645862276542E-2</v>
      </c>
      <c r="M18" s="359">
        <v>5.6226063566546525E-2</v>
      </c>
      <c r="N18" s="359">
        <v>-7.2249150808406801</v>
      </c>
    </row>
    <row r="19" spans="1:14" customFormat="1" ht="21" customHeight="1">
      <c r="A19" s="13"/>
      <c r="B19" s="64" t="s">
        <v>306</v>
      </c>
      <c r="C19" s="359">
        <v>-2.89458781211688</v>
      </c>
      <c r="D19" s="359">
        <v>4.8196907968016373E-2</v>
      </c>
      <c r="E19" s="359">
        <v>-0.63212883951465693</v>
      </c>
      <c r="F19" s="359">
        <v>0.16685426899954695</v>
      </c>
      <c r="G19" s="359">
        <v>0.39568520471636448</v>
      </c>
      <c r="H19" s="359">
        <v>2.867339038530807E-2</v>
      </c>
      <c r="I19" s="359">
        <v>7.3338262976439875E-2</v>
      </c>
      <c r="J19" s="359">
        <v>1.0763633442208468E-2</v>
      </c>
      <c r="K19" s="359">
        <v>-0.87415053889166572</v>
      </c>
      <c r="L19" s="359">
        <v>-2.7512726302224171E-2</v>
      </c>
      <c r="M19" s="359">
        <v>-0.16343678466454564</v>
      </c>
      <c r="N19" s="359">
        <v>-3.8683050330020974</v>
      </c>
    </row>
    <row r="20" spans="1:14" customFormat="1" ht="21" customHeight="1">
      <c r="A20" s="13"/>
      <c r="B20" s="64" t="s">
        <v>307</v>
      </c>
      <c r="C20" s="359">
        <v>1.7012880302167761</v>
      </c>
      <c r="D20" s="359">
        <v>-3.1564071072495536E-2</v>
      </c>
      <c r="E20" s="359">
        <v>-1.0325610084936072</v>
      </c>
      <c r="F20" s="359">
        <v>0.70155044883526096</v>
      </c>
      <c r="G20" s="359">
        <v>-0.6150843846769134</v>
      </c>
      <c r="H20" s="359">
        <v>0.66968475082683476</v>
      </c>
      <c r="I20" s="359">
        <v>-0.22233057613407856</v>
      </c>
      <c r="J20" s="359">
        <v>-0.15904611604740873</v>
      </c>
      <c r="K20" s="359">
        <v>1.8255932428461796</v>
      </c>
      <c r="L20" s="359">
        <v>-1.5533909955872328E-2</v>
      </c>
      <c r="M20" s="359">
        <v>-0.65661556471454408</v>
      </c>
      <c r="N20" s="359">
        <v>2.1653808416301339</v>
      </c>
    </row>
    <row r="21" spans="1:14" customFormat="1" ht="21" customHeight="1">
      <c r="A21" s="13"/>
      <c r="B21" s="64" t="s">
        <v>308</v>
      </c>
      <c r="C21" s="359">
        <v>-6.0191846751984359</v>
      </c>
      <c r="D21" s="359">
        <v>-6.4262274874215625E-2</v>
      </c>
      <c r="E21" s="359">
        <v>-1.1388447975797924</v>
      </c>
      <c r="F21" s="359">
        <v>0.80025106083078423</v>
      </c>
      <c r="G21" s="359">
        <v>-1.0248038229007548</v>
      </c>
      <c r="H21" s="359">
        <v>-0.850592423103675</v>
      </c>
      <c r="I21" s="359">
        <v>2.3455683806408802E-2</v>
      </c>
      <c r="J21" s="359">
        <v>-5.6886739632404981E-2</v>
      </c>
      <c r="K21" s="359">
        <v>-1.6922008852572334</v>
      </c>
      <c r="L21" s="359">
        <v>-0.14462245250549266</v>
      </c>
      <c r="M21" s="359">
        <v>-0.21451656150271686</v>
      </c>
      <c r="N21" s="359">
        <v>-10.382207887917534</v>
      </c>
    </row>
    <row r="22" spans="1:14" customFormat="1" ht="21" customHeight="1">
      <c r="A22" s="13"/>
      <c r="B22" s="64" t="s">
        <v>309</v>
      </c>
      <c r="C22" s="359">
        <v>-7.2665458533401504</v>
      </c>
      <c r="D22" s="359">
        <v>-9.1849289239319093E-2</v>
      </c>
      <c r="E22" s="359">
        <v>-0.49178169187782844</v>
      </c>
      <c r="F22" s="359">
        <v>1.1188932185932317</v>
      </c>
      <c r="G22" s="359">
        <v>-1.4713770362644853</v>
      </c>
      <c r="H22" s="359">
        <v>0.33029246744029783</v>
      </c>
      <c r="I22" s="359">
        <v>-0.11387984435561886</v>
      </c>
      <c r="J22" s="359">
        <v>-6.5162929830303085E-2</v>
      </c>
      <c r="K22" s="359">
        <v>2.8915486971012192</v>
      </c>
      <c r="L22" s="359">
        <v>-5.8708215186225383E-2</v>
      </c>
      <c r="M22" s="359">
        <v>2.4773495393207737E-2</v>
      </c>
      <c r="N22" s="359">
        <v>-5.1937969815659644</v>
      </c>
    </row>
    <row r="23" spans="1:14" customFormat="1" ht="21" customHeight="1">
      <c r="A23" s="13"/>
      <c r="B23" s="64" t="s">
        <v>310</v>
      </c>
      <c r="C23" s="359">
        <v>-5.6081632729413933</v>
      </c>
      <c r="D23" s="359">
        <v>-5.333131134549772E-2</v>
      </c>
      <c r="E23" s="359">
        <v>7.8634517497555081E-2</v>
      </c>
      <c r="F23" s="359">
        <v>0.18421050274158454</v>
      </c>
      <c r="G23" s="359">
        <v>-1.1515326268181878</v>
      </c>
      <c r="H23" s="359">
        <v>0.55602673323663143</v>
      </c>
      <c r="I23" s="359">
        <v>-0.21415017702529041</v>
      </c>
      <c r="J23" s="359">
        <v>7.3193934000847935E-2</v>
      </c>
      <c r="K23" s="359">
        <v>-1.6256212670216355</v>
      </c>
      <c r="L23" s="359">
        <v>-5.7794161911819172E-2</v>
      </c>
      <c r="M23" s="359">
        <v>0.18354345682727818</v>
      </c>
      <c r="N23" s="359">
        <v>-7.6349836727599403</v>
      </c>
    </row>
    <row r="24" spans="1:14" customFormat="1" ht="21" customHeight="1">
      <c r="A24" s="13"/>
      <c r="B24" s="64" t="s">
        <v>311</v>
      </c>
      <c r="C24" s="359">
        <v>-8.6553447681791251</v>
      </c>
      <c r="D24" s="359">
        <v>1.8349549675335249E-2</v>
      </c>
      <c r="E24" s="359">
        <v>0.28534997638410409</v>
      </c>
      <c r="F24" s="359">
        <v>-0.32948007903739168</v>
      </c>
      <c r="G24" s="359">
        <v>-0.34934951343537662</v>
      </c>
      <c r="H24" s="359">
        <v>-2.237684060144244E-2</v>
      </c>
      <c r="I24" s="359">
        <v>-1.4852249207003747E-2</v>
      </c>
      <c r="J24" s="359">
        <v>-1.7988418041228389E-3</v>
      </c>
      <c r="K24" s="359">
        <v>-3.7477492118016804</v>
      </c>
      <c r="L24" s="359">
        <v>1.9700380515178689E-3</v>
      </c>
      <c r="M24" s="359">
        <v>0.16635176600614837</v>
      </c>
      <c r="N24" s="359">
        <v>-12.648930173949029</v>
      </c>
    </row>
    <row r="25" spans="1:14" customFormat="1" ht="21" customHeight="1">
      <c r="A25" s="13"/>
      <c r="B25" s="64" t="s">
        <v>312</v>
      </c>
      <c r="C25" s="359">
        <v>6.1677057901935312E-3</v>
      </c>
      <c r="D25" s="359">
        <v>6.5723875285902386E-2</v>
      </c>
      <c r="E25" s="359">
        <v>0.39437768565095072</v>
      </c>
      <c r="F25" s="359">
        <v>-0.44179846715961335</v>
      </c>
      <c r="G25" s="359">
        <v>0.13547355877523698</v>
      </c>
      <c r="H25" s="359">
        <v>-8.9612564608408371E-2</v>
      </c>
      <c r="I25" s="359">
        <v>-0.27057384098477344</v>
      </c>
      <c r="J25" s="359">
        <v>1.4769596513204751E-2</v>
      </c>
      <c r="K25" s="359">
        <v>-3.9976620443358084</v>
      </c>
      <c r="L25" s="359">
        <v>0.24344427010528263</v>
      </c>
      <c r="M25" s="359">
        <v>0.13048112799349995</v>
      </c>
      <c r="N25" s="359">
        <v>-3.8092090969743246</v>
      </c>
    </row>
    <row r="26" spans="1:14" customFormat="1" ht="21" customHeight="1">
      <c r="A26" s="13"/>
      <c r="B26" s="64" t="s">
        <v>313</v>
      </c>
      <c r="C26" s="359">
        <v>-0.7507717585587238</v>
      </c>
      <c r="D26" s="359">
        <v>0.11369004744524493</v>
      </c>
      <c r="E26" s="359">
        <v>-0.15268734924637939</v>
      </c>
      <c r="F26" s="359">
        <v>-0.99513614712575338</v>
      </c>
      <c r="G26" s="359">
        <v>0.36456987341181774</v>
      </c>
      <c r="H26" s="359">
        <v>1.1476411006332892</v>
      </c>
      <c r="I26" s="359">
        <v>-0.31717261489925636</v>
      </c>
      <c r="J26" s="359">
        <v>-6.574609310884659E-2</v>
      </c>
      <c r="K26" s="359">
        <v>-0.28812981341101374</v>
      </c>
      <c r="L26" s="359">
        <v>8.8466468065704129E-2</v>
      </c>
      <c r="M26" s="359">
        <v>1.1671483582999097E-2</v>
      </c>
      <c r="N26" s="359">
        <v>-0.84360480321091802</v>
      </c>
    </row>
    <row r="27" spans="1:14" customFormat="1" ht="21" customHeight="1">
      <c r="A27" s="13"/>
      <c r="B27" s="64" t="s">
        <v>314</v>
      </c>
      <c r="C27" s="359">
        <v>4.0294683365918589</v>
      </c>
      <c r="D27" s="359">
        <v>0.12174562213194415</v>
      </c>
      <c r="E27" s="359">
        <v>-0.30895905761062403</v>
      </c>
      <c r="F27" s="359">
        <v>-0.10812774375819098</v>
      </c>
      <c r="G27" s="359">
        <v>0.32188936042368549</v>
      </c>
      <c r="H27" s="359">
        <v>-0.45431200936901772</v>
      </c>
      <c r="I27" s="359">
        <v>-0.20949898688040602</v>
      </c>
      <c r="J27" s="359">
        <v>-9.2410111818953047E-2</v>
      </c>
      <c r="K27" s="359">
        <v>-1.6251172348497274</v>
      </c>
      <c r="L27" s="359">
        <v>9.3782910430042707E-2</v>
      </c>
      <c r="M27" s="359">
        <v>-0.40256242928758956</v>
      </c>
      <c r="N27" s="359">
        <v>1.3658986560030384</v>
      </c>
    </row>
    <row r="28" spans="1:14" customFormat="1" ht="21" customHeight="1">
      <c r="A28" s="13"/>
      <c r="B28" s="64" t="s">
        <v>315</v>
      </c>
      <c r="C28" s="359">
        <v>0.5236965039301098</v>
      </c>
      <c r="D28" s="359">
        <v>0.1166236812396113</v>
      </c>
      <c r="E28" s="359">
        <v>-0.12325957219148863</v>
      </c>
      <c r="F28" s="359">
        <v>-8.8613480539200817E-3</v>
      </c>
      <c r="G28" s="359">
        <v>0.10753320620268009</v>
      </c>
      <c r="H28" s="359">
        <v>-2.4602458619987441E-2</v>
      </c>
      <c r="I28" s="359">
        <v>-7.7017129921935643E-2</v>
      </c>
      <c r="J28" s="359">
        <v>0.12105493328916969</v>
      </c>
      <c r="K28" s="359">
        <v>0.20958874998457414</v>
      </c>
      <c r="L28" s="359">
        <v>0.1501215446455165</v>
      </c>
      <c r="M28" s="359">
        <v>-0.1214096945576574</v>
      </c>
      <c r="N28" s="359">
        <v>0.87346841594667002</v>
      </c>
    </row>
    <row r="29" spans="1:14" customFormat="1" ht="21" customHeight="1">
      <c r="A29" s="13"/>
      <c r="B29" s="64" t="s">
        <v>316</v>
      </c>
      <c r="C29" s="359">
        <v>-0.84126981081644869</v>
      </c>
      <c r="D29" s="359">
        <v>7.9203937100481528E-2</v>
      </c>
      <c r="E29" s="359">
        <v>0.22489886234548082</v>
      </c>
      <c r="F29" s="359">
        <v>-9.9401967609587749E-2</v>
      </c>
      <c r="G29" s="359">
        <v>-3.7276181104343567E-2</v>
      </c>
      <c r="H29" s="359">
        <v>0.305014551076496</v>
      </c>
      <c r="I29" s="359">
        <v>6.9608840489737298E-2</v>
      </c>
      <c r="J29" s="359">
        <v>-5.1324166645773515E-2</v>
      </c>
      <c r="K29" s="359">
        <v>-3.5289540582375425</v>
      </c>
      <c r="L29" s="359">
        <v>1.5009814356283391E-2</v>
      </c>
      <c r="M29" s="359">
        <v>-0.18659952177656633</v>
      </c>
      <c r="N29" s="359">
        <v>-4.051089700821783</v>
      </c>
    </row>
    <row r="30" spans="1:14" customFormat="1" ht="21" customHeight="1">
      <c r="A30" s="13"/>
      <c r="B30" s="64" t="s">
        <v>317</v>
      </c>
      <c r="C30" s="359">
        <v>-1.6491823426056065</v>
      </c>
      <c r="D30" s="359">
        <v>4.2611316465511188E-2</v>
      </c>
      <c r="E30" s="359">
        <v>0.35945915683131474</v>
      </c>
      <c r="F30" s="359">
        <v>-4.4540829225310857E-2</v>
      </c>
      <c r="G30" s="359">
        <v>-9.3151175194078589E-2</v>
      </c>
      <c r="H30" s="359">
        <v>-1.5682608196538577</v>
      </c>
      <c r="I30" s="359">
        <v>0.10743074003219048</v>
      </c>
      <c r="J30" s="359">
        <v>-5.4423854283437451E-3</v>
      </c>
      <c r="K30" s="359">
        <v>-1.408862873873574</v>
      </c>
      <c r="L30" s="359">
        <v>0.26953369349478046</v>
      </c>
      <c r="M30" s="359">
        <v>-0.53342337487266456</v>
      </c>
      <c r="N30" s="359">
        <v>-4.5238288940296432</v>
      </c>
    </row>
    <row r="31" spans="1:14" customFormat="1" ht="21" customHeight="1">
      <c r="A31" s="13"/>
      <c r="B31" s="64" t="s">
        <v>318</v>
      </c>
      <c r="C31" s="359">
        <v>-4.4155807626598662</v>
      </c>
      <c r="D31" s="359">
        <v>-2.4681978781271947E-2</v>
      </c>
      <c r="E31" s="359">
        <v>0.41640097500018147</v>
      </c>
      <c r="F31" s="359">
        <v>0.20970695902517927</v>
      </c>
      <c r="G31" s="359">
        <v>6.1822154718994986E-2</v>
      </c>
      <c r="H31" s="359">
        <v>1.4927925991000024</v>
      </c>
      <c r="I31" s="359">
        <v>0.18413307596653689</v>
      </c>
      <c r="J31" s="359">
        <v>-7.4655809133436044E-2</v>
      </c>
      <c r="K31" s="359">
        <v>0.43664820458962222</v>
      </c>
      <c r="L31" s="359">
        <v>0.20575709865093011</v>
      </c>
      <c r="M31" s="359">
        <v>-0.13060259155052895</v>
      </c>
      <c r="N31" s="359">
        <v>-1.6382600750736664</v>
      </c>
    </row>
    <row r="32" spans="1:14" customFormat="1" ht="21" customHeight="1">
      <c r="A32" s="13"/>
      <c r="B32" s="64" t="s">
        <v>319</v>
      </c>
      <c r="C32" s="359">
        <v>1.3224886553658513</v>
      </c>
      <c r="D32" s="359">
        <v>-0.12277355736707482</v>
      </c>
      <c r="E32" s="359">
        <v>0.23994508781872431</v>
      </c>
      <c r="F32" s="359">
        <v>-0.1866070117217663</v>
      </c>
      <c r="G32" s="359">
        <v>0.13605453781554389</v>
      </c>
      <c r="H32" s="359">
        <v>3.3001383299288598</v>
      </c>
      <c r="I32" s="359">
        <v>8.1675472072420693E-2</v>
      </c>
      <c r="J32" s="359">
        <v>-0.14921045404957825</v>
      </c>
      <c r="K32" s="359">
        <v>-1.3326205757418794</v>
      </c>
      <c r="L32" s="359">
        <v>2.2368306752639677E-2</v>
      </c>
      <c r="M32" s="359">
        <v>-0.28018446062871094</v>
      </c>
      <c r="N32" s="359">
        <v>3.0312743302450236</v>
      </c>
    </row>
    <row r="33" spans="2:14" ht="21" customHeight="1">
      <c r="B33" s="64" t="s">
        <v>320</v>
      </c>
      <c r="C33" s="359">
        <v>2.2363684280688698</v>
      </c>
      <c r="D33" s="359">
        <v>-0.12446636618405742</v>
      </c>
      <c r="E33" s="359">
        <v>1.6674918989881458E-3</v>
      </c>
      <c r="F33" s="359">
        <v>-0.19118522152271725</v>
      </c>
      <c r="G33" s="359">
        <v>0.1825673139956161</v>
      </c>
      <c r="H33" s="359">
        <v>-0.33914558383519972</v>
      </c>
      <c r="I33" s="359">
        <v>-4.4191305072224844E-2</v>
      </c>
      <c r="J33" s="359">
        <v>-6.0640315705932119E-2</v>
      </c>
      <c r="K33" s="359">
        <v>1.4373517800591782</v>
      </c>
      <c r="L33" s="359">
        <v>4.2380824997392645E-4</v>
      </c>
      <c r="M33" s="359">
        <v>-0.39631308435560214</v>
      </c>
      <c r="N33" s="359">
        <v>2.7024369455968884</v>
      </c>
    </row>
    <row r="34" spans="2:14" ht="21" customHeight="1">
      <c r="B34" s="64" t="s">
        <v>321</v>
      </c>
      <c r="C34" s="359">
        <v>3.0339373162596264</v>
      </c>
      <c r="D34" s="359">
        <v>-0.10606925641441863</v>
      </c>
      <c r="E34" s="359">
        <v>0.18044718285915146</v>
      </c>
      <c r="F34" s="359">
        <v>-0.44184309216340234</v>
      </c>
      <c r="G34" s="359">
        <v>0.22853838853024747</v>
      </c>
      <c r="H34" s="359">
        <v>-0.47263579075388534</v>
      </c>
      <c r="I34" s="359">
        <v>6.9514581242793791E-2</v>
      </c>
      <c r="J34" s="359">
        <v>-4.3071973934084067E-2</v>
      </c>
      <c r="K34" s="359">
        <v>0.41001956086862229</v>
      </c>
      <c r="L34" s="359">
        <v>-0.23436990368325261</v>
      </c>
      <c r="M34" s="359">
        <v>-0.20266651609150499</v>
      </c>
      <c r="N34" s="359">
        <v>2.4218004967198938</v>
      </c>
    </row>
    <row r="35" spans="2:14" ht="20.25" customHeight="1">
      <c r="B35" s="64" t="s">
        <v>322</v>
      </c>
      <c r="C35" s="359">
        <v>5.9557318724325414</v>
      </c>
      <c r="D35" s="359">
        <v>3.9992539933927044E-3</v>
      </c>
      <c r="E35" s="359">
        <v>5.4158033687381382E-2</v>
      </c>
      <c r="F35" s="359">
        <v>-0.59879560008454835</v>
      </c>
      <c r="G35" s="359">
        <v>9.3598486878060452E-2</v>
      </c>
      <c r="H35" s="359">
        <v>-1.8333581826083645</v>
      </c>
      <c r="I35" s="359">
        <v>0.10755135840317218</v>
      </c>
      <c r="J35" s="359">
        <v>-3.4768094692173755E-2</v>
      </c>
      <c r="K35" s="359">
        <v>0.71440761390649932</v>
      </c>
      <c r="L35" s="359">
        <v>-0.1788212152298731</v>
      </c>
      <c r="M35" s="359">
        <v>-0.20362668714935553</v>
      </c>
      <c r="N35" s="359">
        <v>4.0800768395367442</v>
      </c>
    </row>
    <row r="36" spans="2:14" ht="20.25" customHeight="1">
      <c r="B36" s="64" t="s">
        <v>401</v>
      </c>
      <c r="C36" s="359">
        <v>-0.43576853402182669</v>
      </c>
      <c r="D36" s="359">
        <v>0.17813634609811893</v>
      </c>
      <c r="E36" s="359">
        <v>0.97871989931430592</v>
      </c>
      <c r="F36" s="359">
        <v>-0.42959545105138891</v>
      </c>
      <c r="G36" s="359">
        <v>-0.14430499740151534</v>
      </c>
      <c r="H36" s="359">
        <v>-2.7791498266537333</v>
      </c>
      <c r="I36" s="359">
        <v>3.1765606020875727E-2</v>
      </c>
      <c r="J36" s="359">
        <v>-6.6386047414768307E-2</v>
      </c>
      <c r="K36" s="359">
        <v>-4.3192335525104424</v>
      </c>
      <c r="L36" s="359">
        <v>-0.13101011287811709</v>
      </c>
      <c r="M36" s="359">
        <v>-0.19185721492111879</v>
      </c>
      <c r="N36" s="359">
        <v>-7.308683885419609</v>
      </c>
    </row>
    <row r="37" spans="2:14" ht="20.25" customHeight="1">
      <c r="B37" s="64" t="s">
        <v>402</v>
      </c>
      <c r="C37" s="359">
        <v>0.89873150970373761</v>
      </c>
      <c r="D37" s="359">
        <v>0.24195076738820295</v>
      </c>
      <c r="E37" s="359">
        <v>0.93252862216217347</v>
      </c>
      <c r="F37" s="359">
        <v>-0.35379801882026252</v>
      </c>
      <c r="G37" s="359">
        <v>-0.22320912630340953</v>
      </c>
      <c r="H37" s="359">
        <v>0.74621503325432659</v>
      </c>
      <c r="I37" s="359">
        <v>0.16765380386707834</v>
      </c>
      <c r="J37" s="359">
        <v>3.3330744962357231E-2</v>
      </c>
      <c r="K37" s="359">
        <v>0.16238070389453427</v>
      </c>
      <c r="L37" s="359">
        <v>-2.1961743616387884E-2</v>
      </c>
      <c r="M37" s="359">
        <v>-9.7287653071575705E-3</v>
      </c>
      <c r="N37" s="359">
        <v>2.5740935311851931</v>
      </c>
    </row>
    <row r="38" spans="2:14" ht="20.25" customHeight="1">
      <c r="B38" s="64" t="s">
        <v>403</v>
      </c>
      <c r="C38" s="359">
        <v>0.99683828686112896</v>
      </c>
      <c r="D38" s="359">
        <v>0.33506750492533738</v>
      </c>
      <c r="E38" s="359">
        <v>0.57270223980029167</v>
      </c>
      <c r="F38" s="359">
        <v>-0.22411831999051457</v>
      </c>
      <c r="G38" s="359">
        <v>-0.42852022250454197</v>
      </c>
      <c r="H38" s="359">
        <v>1.4028807958267215</v>
      </c>
      <c r="I38" s="359">
        <v>0.11214352584810734</v>
      </c>
      <c r="J38" s="359">
        <v>5.2744374658170688E-3</v>
      </c>
      <c r="K38" s="359">
        <v>1.847483607118187</v>
      </c>
      <c r="L38" s="359">
        <v>2.2043360162366061E-3</v>
      </c>
      <c r="M38" s="359">
        <v>6.1312199254022785E-3</v>
      </c>
      <c r="N38" s="359">
        <v>4.6280874112921637</v>
      </c>
    </row>
    <row r="39" spans="2:14" ht="20.25" customHeight="1">
      <c r="B39" s="64" t="s">
        <v>404</v>
      </c>
      <c r="C39" s="359">
        <v>-1.6778379650864823</v>
      </c>
      <c r="D39" s="359">
        <v>0.27812107694646182</v>
      </c>
      <c r="E39" s="359">
        <v>0.45200109883076456</v>
      </c>
      <c r="F39" s="359">
        <v>-3.1598901744092314E-2</v>
      </c>
      <c r="G39" s="359">
        <v>-0.34814767103212518</v>
      </c>
      <c r="H39" s="359">
        <v>1.1187909545293202</v>
      </c>
      <c r="I39" s="359">
        <v>-8.4350375896338439E-2</v>
      </c>
      <c r="J39" s="359">
        <v>2.5815641870632948E-2</v>
      </c>
      <c r="K39" s="359">
        <v>2.1893889562273547</v>
      </c>
      <c r="L39" s="359">
        <v>0.22372582159254892</v>
      </c>
      <c r="M39" s="359">
        <v>4.990392518052654E-2</v>
      </c>
      <c r="N39" s="359">
        <v>2.1958125614185615</v>
      </c>
    </row>
    <row r="40" spans="2:14" ht="21.6" customHeight="1">
      <c r="B40" s="64" t="s">
        <v>383</v>
      </c>
      <c r="C40" s="359">
        <v>-4.4259770312726587</v>
      </c>
      <c r="D40" s="359">
        <v>0.22733872462788957</v>
      </c>
      <c r="E40" s="359">
        <v>-0.50542460795662314</v>
      </c>
      <c r="F40" s="359">
        <v>0.54489527818346417</v>
      </c>
      <c r="G40" s="359">
        <v>-0.29656783022194139</v>
      </c>
      <c r="H40" s="359">
        <v>0.71076566407932196</v>
      </c>
      <c r="I40" s="359">
        <v>2.5465890700300538E-2</v>
      </c>
      <c r="J40" s="359">
        <v>2.231840735630709E-2</v>
      </c>
      <c r="K40" s="359">
        <v>3.3516874517478832</v>
      </c>
      <c r="L40" s="359">
        <v>0.24929571736370237</v>
      </c>
      <c r="M40" s="359">
        <v>0.15192417947699619</v>
      </c>
      <c r="N40" s="359">
        <v>5.5721844084648815E-2</v>
      </c>
    </row>
    <row r="41" spans="2:14" ht="21.6" customHeight="1">
      <c r="B41" s="64" t="s">
        <v>384</v>
      </c>
      <c r="C41" s="359">
        <v>-0.88753784301874805</v>
      </c>
      <c r="D41" s="359">
        <v>0.12224772946386772</v>
      </c>
      <c r="E41" s="359">
        <v>-0.34101015896295134</v>
      </c>
      <c r="F41" s="359">
        <v>0.35767348336446797</v>
      </c>
      <c r="G41" s="359">
        <v>-0.13570656108852364</v>
      </c>
      <c r="H41" s="359">
        <v>0.14886855827203174</v>
      </c>
      <c r="I41" s="359">
        <v>-3.5319845563425448E-2</v>
      </c>
      <c r="J41" s="359">
        <v>3.7202460955193151E-3</v>
      </c>
      <c r="K41" s="359">
        <v>1.0938016657634821</v>
      </c>
      <c r="L41" s="359">
        <v>0.16509294092129218</v>
      </c>
      <c r="M41" s="359">
        <v>2.8307931557774394E-2</v>
      </c>
      <c r="N41" s="359">
        <v>0.52013814680478632</v>
      </c>
    </row>
    <row r="42" spans="2:14" ht="24.6" customHeight="1">
      <c r="B42" s="64" t="s">
        <v>400</v>
      </c>
      <c r="C42" s="359">
        <v>-1.9989715896118729</v>
      </c>
      <c r="D42" s="359">
        <v>9.157815634269699E-2</v>
      </c>
      <c r="E42" s="359">
        <v>-0.13274633990777748</v>
      </c>
      <c r="F42" s="359">
        <v>0.10160482027338053</v>
      </c>
      <c r="G42" s="359">
        <v>2.4601209749467542E-2</v>
      </c>
      <c r="H42" s="359">
        <v>-0.1057895726767857</v>
      </c>
      <c r="I42" s="359">
        <v>0.16265728771166948</v>
      </c>
      <c r="J42" s="359">
        <v>5.0436493248576623E-2</v>
      </c>
      <c r="K42" s="359">
        <v>-4.7757540350122074</v>
      </c>
      <c r="L42" s="359">
        <v>0.26640080181038761</v>
      </c>
      <c r="M42" s="359">
        <v>1.7492169015479748E-2</v>
      </c>
      <c r="N42" s="359">
        <v>-6.2984905990569686</v>
      </c>
    </row>
  </sheetData>
  <mergeCells count="2">
    <mergeCell ref="B2:B3"/>
    <mergeCell ref="C2:N2"/>
  </mergeCells>
  <printOptions horizontalCentered="1"/>
  <pageMargins left="0.5" right="0.25" top="0.75" bottom="0.5" header="0.25" footer="0.25"/>
  <pageSetup scale="56" fitToWidth="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77734375" defaultRowHeight="13.8"/>
  <cols>
    <col min="1" max="1" width="1.44140625" style="13" customWidth="1"/>
    <col min="2" max="2" width="6" style="13" customWidth="1"/>
    <col min="3" max="3" width="3.44140625" style="13" customWidth="1"/>
    <col min="4" max="11" width="11.44140625" style="13" customWidth="1"/>
    <col min="12" max="15" width="11.44140625" style="13" hidden="1" customWidth="1"/>
    <col min="16" max="16" width="1.21875" style="13" customWidth="1"/>
    <col min="17" max="19" width="1.44140625" style="13" customWidth="1"/>
    <col min="20" max="242" width="9.21875" style="13" customWidth="1"/>
    <col min="243" max="243" width="6" style="13" customWidth="1"/>
    <col min="244" max="244" width="3.44140625" style="13" customWidth="1"/>
    <col min="245" max="245" width="8.21875" style="13" customWidth="1"/>
    <col min="246" max="248" width="6.44140625" style="13" customWidth="1"/>
    <col min="249" max="249" width="6.218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255" width="6.44140625" style="13" customWidth="1"/>
    <col min="256" max="16384" width="7.77734375" style="13"/>
  </cols>
  <sheetData>
    <row r="1" spans="2:23" ht="27.75" customHeight="1">
      <c r="B1" s="14" t="s">
        <v>284</v>
      </c>
      <c r="D1" s="12"/>
      <c r="E1" s="12"/>
      <c r="F1" s="12"/>
      <c r="G1" s="12"/>
      <c r="H1" s="12"/>
      <c r="I1" s="12"/>
      <c r="J1" s="12"/>
      <c r="K1" s="12"/>
    </row>
    <row r="2" spans="2:23" ht="14.4">
      <c r="B2" s="15"/>
      <c r="C2" s="16"/>
      <c r="D2" s="520" t="s">
        <v>285</v>
      </c>
      <c r="E2" s="521"/>
      <c r="F2" s="521"/>
      <c r="G2" s="522"/>
      <c r="H2" s="520" t="s">
        <v>286</v>
      </c>
      <c r="I2" s="521"/>
      <c r="J2" s="521"/>
      <c r="K2" s="522"/>
      <c r="L2" s="520" t="s">
        <v>287</v>
      </c>
      <c r="M2" s="521"/>
      <c r="N2" s="521"/>
      <c r="O2" s="522"/>
    </row>
    <row r="3" spans="2:23" s="12" customFormat="1" ht="69" customHeight="1">
      <c r="B3" s="17" t="s">
        <v>27</v>
      </c>
      <c r="C3" s="18" t="s">
        <v>28</v>
      </c>
      <c r="D3" s="19" t="s">
        <v>125</v>
      </c>
      <c r="E3" s="20" t="s">
        <v>117</v>
      </c>
      <c r="F3" s="21" t="s">
        <v>118</v>
      </c>
      <c r="G3" s="18" t="s">
        <v>288</v>
      </c>
      <c r="H3" s="19" t="s">
        <v>125</v>
      </c>
      <c r="I3" s="20" t="s">
        <v>117</v>
      </c>
      <c r="J3" s="21" t="s">
        <v>118</v>
      </c>
      <c r="K3" s="18" t="s">
        <v>288</v>
      </c>
      <c r="L3" s="19" t="s">
        <v>125</v>
      </c>
      <c r="M3" s="20" t="s">
        <v>117</v>
      </c>
      <c r="N3" s="21" t="s">
        <v>118</v>
      </c>
      <c r="O3" s="18" t="s">
        <v>288</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56</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57</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58</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59</v>
      </c>
      <c r="C31" s="1"/>
    </row>
    <row r="32" spans="2:23" ht="9" customHeight="1">
      <c r="B32" s="37" t="s">
        <v>289</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4"/>
  <cols>
    <col min="1" max="1" width="82.44140625" customWidth="1"/>
    <col min="2" max="2" width="3.21875" customWidth="1"/>
    <col min="3" max="3" width="0.77734375" customWidth="1"/>
  </cols>
  <sheetData>
    <row r="4" spans="1:1" ht="15.6">
      <c r="A4" s="54" t="s">
        <v>22</v>
      </c>
    </row>
    <row r="7" spans="1:1" ht="28.8">
      <c r="A7" s="111" t="str">
        <f>'T1'!B1</f>
        <v>Table 1 - Quarterly Value Added by Activity and Gross Domestic Product at Constant 2006 Prices (GHc Million)</v>
      </c>
    </row>
    <row r="8" spans="1:1">
      <c r="A8" s="111"/>
    </row>
    <row r="9" spans="1:1" ht="28.8">
      <c r="A9" s="111" t="str">
        <f>'T2'!B1</f>
        <v>Table 2 - Percentage change (quarter-on-quarter) in the quarterly value added by Activity at 2006 constant prices</v>
      </c>
    </row>
    <row r="10" spans="1:1">
      <c r="A10" s="111"/>
    </row>
    <row r="11" spans="1:1" ht="28.8">
      <c r="A11" s="111" t="str">
        <f>'T3'!B1</f>
        <v xml:space="preserve">Table 3 - Percentage Changes (Year-on-Year) in the Quarterly Value Added by Activity and Gross Domestic Product at Constant 2006 Prices </v>
      </c>
    </row>
    <row r="12" spans="1:1" ht="27.75" customHeight="1">
      <c r="A12" s="111"/>
    </row>
    <row r="13" spans="1:1" ht="30" customHeight="1">
      <c r="A13" s="111" t="str">
        <f>'T4'!B1</f>
        <v>Table 4 - Seasonal Adjusted Quarterly Gross Value Added by Activity at Constant 2006 Prices   (GHc Million)</v>
      </c>
    </row>
    <row r="14" spans="1:1">
      <c r="A14" s="111"/>
    </row>
    <row r="15" spans="1:1" ht="28.8">
      <c r="A15" s="111" t="str">
        <f>'T5'!B1</f>
        <v xml:space="preserve">Table 5 - Percentage change (quarter-on-quarter) Seasonal Adjusted Quarterly Gross Value Added by Activity at Constant 2006 Prices </v>
      </c>
    </row>
    <row r="17" spans="1:1" ht="28.8">
      <c r="A17" s="111" t="str">
        <f>'T6'!B1</f>
        <v xml:space="preserve">Table 6 - Percentage Changes (Year-on-Year) in the Seasonal Adjusted Quarterly Value Added by Activity and Gross Domestic Product at Constant 2006 Prices </v>
      </c>
    </row>
    <row r="19" spans="1:1">
      <c r="A19" t="str">
        <f>'A1 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3" customWidth="1"/>
    <col min="25" max="25" width="7.21875" style="13" customWidth="1"/>
    <col min="26" max="26" width="8.21875" style="13" customWidth="1"/>
    <col min="27" max="27" width="1.21875" style="13" customWidth="1"/>
    <col min="28" max="16384" width="9.21875" style="13"/>
  </cols>
  <sheetData>
    <row r="1" spans="2:33" ht="27.75" customHeight="1">
      <c r="B1" s="14" t="s">
        <v>23</v>
      </c>
      <c r="D1" s="12"/>
      <c r="E1" s="12"/>
      <c r="F1" s="12"/>
      <c r="G1" s="12"/>
      <c r="H1" s="12"/>
      <c r="I1" s="12"/>
      <c r="J1" s="12"/>
      <c r="K1" s="12"/>
    </row>
    <row r="2" spans="2:33"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8"/>
      <c r="Y2" s="92"/>
      <c r="Z2" s="146"/>
    </row>
    <row r="3" spans="2:33" s="12" customFormat="1" ht="123.75" customHeight="1">
      <c r="B3" s="361" t="s">
        <v>27</v>
      </c>
      <c r="C3" s="380" t="s">
        <v>28</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49</v>
      </c>
      <c r="Y3" s="386" t="s">
        <v>50</v>
      </c>
      <c r="Z3" s="362" t="s">
        <v>51</v>
      </c>
      <c r="AC3" s="8" t="s">
        <v>52</v>
      </c>
      <c r="AD3" s="8" t="s">
        <v>53</v>
      </c>
      <c r="AE3" s="8" t="s">
        <v>54</v>
      </c>
      <c r="AF3" s="12" t="s">
        <v>55</v>
      </c>
    </row>
    <row r="4" spans="2:33" ht="24.75" customHeight="1">
      <c r="B4" s="60">
        <v>2006</v>
      </c>
      <c r="C4" s="72"/>
      <c r="D4" s="176">
        <v>3793.6819574757301</v>
      </c>
      <c r="E4" s="177">
        <v>437.09725333260502</v>
      </c>
      <c r="F4" s="178">
        <v>736.00308898936498</v>
      </c>
      <c r="G4" s="179">
        <v>448.251528056187</v>
      </c>
      <c r="H4" s="180">
        <v>497.44519969573003</v>
      </c>
      <c r="I4" s="189">
        <v>1823.4832603298701</v>
      </c>
      <c r="J4" s="180">
        <v>142.71911509884299</v>
      </c>
      <c r="K4" s="190">
        <v>224.361360030822</v>
      </c>
      <c r="L4" s="180">
        <v>1016.27444160192</v>
      </c>
      <c r="M4" s="191">
        <v>1140.69923531022</v>
      </c>
      <c r="N4" s="192">
        <v>894.08203413493095</v>
      </c>
      <c r="O4" s="191">
        <v>2357.2216847258701</v>
      </c>
      <c r="P4" s="192">
        <v>483.03722895626902</v>
      </c>
      <c r="Q4" s="191">
        <v>472.85610000000003</v>
      </c>
      <c r="R4" s="192">
        <v>391.4</v>
      </c>
      <c r="S4" s="191">
        <v>522.52707483695099</v>
      </c>
      <c r="T4" s="192">
        <v>862.13806675830995</v>
      </c>
      <c r="U4" s="191">
        <v>654.95995300000004</v>
      </c>
      <c r="V4" s="196">
        <v>249.83920972583701</v>
      </c>
      <c r="W4" s="191">
        <v>661.615525987414</v>
      </c>
      <c r="X4" s="197">
        <f>D4+E4+F4+G4+H4+I4+J4+K4+L4+M4+N4+O4+P4+Q4+R4+S4+T4+U4+V4+W4</f>
        <v>17809.693318046877</v>
      </c>
      <c r="Y4" s="216">
        <v>895.36021238331602</v>
      </c>
      <c r="Z4" s="206">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72"/>
      <c r="D5" s="176">
        <v>3742.5960471347798</v>
      </c>
      <c r="E5" s="177">
        <v>457.779151031818</v>
      </c>
      <c r="F5" s="178">
        <v>705.88126916661304</v>
      </c>
      <c r="G5" s="179">
        <v>415.765625221427</v>
      </c>
      <c r="H5" s="180">
        <v>531.58029611332904</v>
      </c>
      <c r="I5" s="189">
        <v>1801.3122840461201</v>
      </c>
      <c r="J5" s="180">
        <v>118.15348396860399</v>
      </c>
      <c r="K5" s="190">
        <v>226.96636816948899</v>
      </c>
      <c r="L5" s="180">
        <v>1251.5619102452099</v>
      </c>
      <c r="M5" s="191">
        <v>1202.6216724278099</v>
      </c>
      <c r="N5" s="192">
        <v>916.59233209358695</v>
      </c>
      <c r="O5" s="191">
        <v>2573.4037110869299</v>
      </c>
      <c r="P5" s="192">
        <v>502.841755343476</v>
      </c>
      <c r="Q5" s="191">
        <v>559.76896800603299</v>
      </c>
      <c r="R5" s="192">
        <v>400.79360000000003</v>
      </c>
      <c r="S5" s="191">
        <v>542.72236620534898</v>
      </c>
      <c r="T5" s="192">
        <v>959.55966830199895</v>
      </c>
      <c r="U5" s="191">
        <v>720.45594830000005</v>
      </c>
      <c r="V5" s="196">
        <v>259.27272368374099</v>
      </c>
      <c r="W5" s="191">
        <v>720.31677691726304</v>
      </c>
      <c r="X5" s="197">
        <f>D5+E5+F5+G5+H5+I5+J5+K5+L5+M5+N5+O5+P5+Q5+R5+S5+T5+U5+V5+W5</f>
        <v>18609.94595746358</v>
      </c>
      <c r="Y5" s="216">
        <v>1303.4106332871199</v>
      </c>
      <c r="Z5" s="206">
        <v>19913.3565907507</v>
      </c>
      <c r="AA5" s="61"/>
      <c r="AC5" s="38">
        <f>D5+E5+F5+G5</f>
        <v>5322.0220925546382</v>
      </c>
      <c r="AD5" s="38">
        <f t="shared" si="0"/>
        <v>3929.5743425427527</v>
      </c>
      <c r="AE5" s="38">
        <f t="shared" si="0"/>
        <v>4600.6157188572333</v>
      </c>
      <c r="AF5" s="38">
        <f>AC5+AD5+AE5</f>
        <v>13852.212153954624</v>
      </c>
    </row>
    <row r="6" spans="2:33" ht="20.25" customHeight="1">
      <c r="B6" s="60">
        <v>2008</v>
      </c>
      <c r="C6" s="72"/>
      <c r="D6" s="176">
        <v>4064.4593071883701</v>
      </c>
      <c r="E6" s="177">
        <v>481.14404086167298</v>
      </c>
      <c r="F6" s="178">
        <v>682.44508318328496</v>
      </c>
      <c r="G6" s="179">
        <v>488.02891963837999</v>
      </c>
      <c r="H6" s="180">
        <v>544.44120883450603</v>
      </c>
      <c r="I6" s="189">
        <v>1867.96940158077</v>
      </c>
      <c r="J6" s="180">
        <v>141.10301794833299</v>
      </c>
      <c r="K6" s="190">
        <v>228.88780012856199</v>
      </c>
      <c r="L6" s="180">
        <v>1739.4644186804801</v>
      </c>
      <c r="M6" s="191">
        <v>1316.9256762063701</v>
      </c>
      <c r="N6" s="192">
        <v>999.77812513400102</v>
      </c>
      <c r="O6" s="191">
        <v>2671.91000228652</v>
      </c>
      <c r="P6" s="192">
        <v>600.89589763545405</v>
      </c>
      <c r="Q6" s="191">
        <v>620.12126920962805</v>
      </c>
      <c r="R6" s="192">
        <v>410.41264640000003</v>
      </c>
      <c r="S6" s="191">
        <v>532.786962893809</v>
      </c>
      <c r="T6" s="192">
        <v>1081.75101716923</v>
      </c>
      <c r="U6" s="191">
        <v>814.29858208688995</v>
      </c>
      <c r="V6" s="196">
        <v>270.78237328235002</v>
      </c>
      <c r="W6" s="191">
        <v>786.30765372768701</v>
      </c>
      <c r="X6" s="197">
        <f>D6+E6+F6+G6+H6+I6+J6+K6+L6+M6+N6+O6+P6+Q6+R6+S6+T6+U6+V6+W6</f>
        <v>20343.913404076295</v>
      </c>
      <c r="Y6" s="216">
        <v>1248.26619932267</v>
      </c>
      <c r="Z6" s="206">
        <v>21592.179603398999</v>
      </c>
      <c r="AA6" s="61"/>
      <c r="AC6" s="38">
        <f>D6+E6+F6+G6</f>
        <v>5716.0773508717075</v>
      </c>
      <c r="AD6" s="38">
        <f t="shared" si="0"/>
        <v>4521.8658471726512</v>
      </c>
      <c r="AE6" s="38">
        <f t="shared" si="0"/>
        <v>5294.3503145445156</v>
      </c>
      <c r="AF6" s="38">
        <f>AC6+AD6+AE6</f>
        <v>15532.293512588874</v>
      </c>
    </row>
    <row r="7" spans="2:33" ht="20.25" customHeight="1">
      <c r="B7" s="60">
        <v>2009</v>
      </c>
      <c r="C7" s="72"/>
      <c r="D7" s="176">
        <v>4479.4262706341497</v>
      </c>
      <c r="E7" s="177">
        <v>502.15328993483001</v>
      </c>
      <c r="F7" s="176">
        <v>687.36015399999997</v>
      </c>
      <c r="G7" s="179">
        <v>460.15532840140901</v>
      </c>
      <c r="H7" s="180">
        <v>581.20000100000004</v>
      </c>
      <c r="I7" s="189">
        <v>1843.5798967413</v>
      </c>
      <c r="J7" s="180">
        <v>151.69193847708101</v>
      </c>
      <c r="K7" s="190">
        <v>246.397948406452</v>
      </c>
      <c r="L7" s="180">
        <v>1901.8527360537901</v>
      </c>
      <c r="M7" s="191">
        <v>1387.9310089999999</v>
      </c>
      <c r="N7" s="192">
        <v>962.00084100000004</v>
      </c>
      <c r="O7" s="191">
        <v>2790.1362986905001</v>
      </c>
      <c r="P7" s="192">
        <v>624.164716</v>
      </c>
      <c r="Q7" s="191">
        <v>677.93816802119295</v>
      </c>
      <c r="R7" s="192">
        <v>420.26254991360003</v>
      </c>
      <c r="S7" s="191">
        <v>524.52843702752102</v>
      </c>
      <c r="T7" s="192">
        <v>1208.1798796532601</v>
      </c>
      <c r="U7" s="191">
        <v>914.89015573904601</v>
      </c>
      <c r="V7" s="196">
        <v>311.81224933890701</v>
      </c>
      <c r="W7" s="191">
        <v>845.05032453228</v>
      </c>
      <c r="X7" s="197">
        <f>D7+E7+F7+G7+H7+I7+J7+K7+L7+M7+N7+O7+P7+Q7+R7+S7+T7+U7+V7+W7</f>
        <v>21520.712192565315</v>
      </c>
      <c r="Y7" s="216">
        <v>933.77661909727397</v>
      </c>
      <c r="Z7" s="206">
        <v>22454.488811662599</v>
      </c>
      <c r="AA7" s="61"/>
      <c r="AC7" s="38">
        <f>D7+E7+F7+G7</f>
        <v>6129.0950429703889</v>
      </c>
      <c r="AD7" s="38">
        <f t="shared" si="0"/>
        <v>4724.7225206786225</v>
      </c>
      <c r="AE7" s="38">
        <f t="shared" si="0"/>
        <v>5531.4535286786231</v>
      </c>
      <c r="AF7" s="38">
        <f>AC7+AD7+AE7</f>
        <v>16385.271092327635</v>
      </c>
    </row>
    <row r="8" spans="2:33" ht="20.25" customHeight="1">
      <c r="B8" s="60">
        <v>2010</v>
      </c>
      <c r="D8" s="177">
        <v>4703.3999990000002</v>
      </c>
      <c r="E8" s="177">
        <v>525.500001</v>
      </c>
      <c r="F8" s="176">
        <v>756.58618000000001</v>
      </c>
      <c r="G8" s="177">
        <v>467.01504999999997</v>
      </c>
      <c r="H8" s="180">
        <v>625.61985600000003</v>
      </c>
      <c r="I8" s="189">
        <v>1983.7</v>
      </c>
      <c r="J8" s="180">
        <v>170.28971799999999</v>
      </c>
      <c r="K8" s="189">
        <v>259.36776900000001</v>
      </c>
      <c r="L8" s="180">
        <v>1949.39905445513</v>
      </c>
      <c r="M8" s="191">
        <v>1573.0945220000001</v>
      </c>
      <c r="N8" s="192">
        <v>987.857213</v>
      </c>
      <c r="O8" s="191">
        <v>3014.3079710000002</v>
      </c>
      <c r="P8" s="192">
        <v>776.90601500000002</v>
      </c>
      <c r="Q8" s="191">
        <v>791.49056399999995</v>
      </c>
      <c r="R8" s="192">
        <v>430.34885111152602</v>
      </c>
      <c r="S8" s="191">
        <v>645.70000000000005</v>
      </c>
      <c r="T8" s="192">
        <v>1248.961399</v>
      </c>
      <c r="U8" s="191">
        <v>963.218076</v>
      </c>
      <c r="V8" s="192">
        <v>346.86159199999997</v>
      </c>
      <c r="W8" s="191">
        <v>935.5</v>
      </c>
      <c r="X8" s="197">
        <f>D8+E8+F8+G8+H8+I8+J8+K8+L8+M8+N8+O8+P8+Q8+R8+S8+T8+U8+V8+W8</f>
        <v>23155.123830566659</v>
      </c>
      <c r="Y8" s="216">
        <v>1032.2005039999999</v>
      </c>
      <c r="Z8" s="206">
        <v>24187.3243345667</v>
      </c>
      <c r="AA8" s="61"/>
      <c r="AC8" s="38">
        <f>D8+E8+F8+G8</f>
        <v>6452.5012300000008</v>
      </c>
      <c r="AD8" s="38">
        <f t="shared" si="0"/>
        <v>4988.3763974551302</v>
      </c>
      <c r="AE8" s="38">
        <f t="shared" si="0"/>
        <v>5935.8510634551303</v>
      </c>
      <c r="AF8" s="38">
        <f>AC8+AD8+AE8</f>
        <v>17376.728690910262</v>
      </c>
    </row>
    <row r="9" spans="2:33" ht="5.25" customHeight="1">
      <c r="B9" s="33"/>
      <c r="C9" s="51"/>
      <c r="D9" s="311"/>
      <c r="E9" s="312"/>
      <c r="F9" s="218"/>
      <c r="G9" s="311"/>
      <c r="H9" s="220"/>
      <c r="I9" s="313"/>
      <c r="J9" s="221"/>
      <c r="K9" s="313"/>
      <c r="L9" s="221"/>
      <c r="M9" s="314"/>
      <c r="N9" s="223"/>
      <c r="O9" s="315"/>
      <c r="P9" s="222"/>
      <c r="Q9" s="314"/>
      <c r="R9" s="223"/>
      <c r="S9" s="315"/>
      <c r="T9" s="224"/>
      <c r="U9" s="316"/>
      <c r="V9" s="223"/>
      <c r="W9" s="316"/>
      <c r="X9" s="317"/>
      <c r="Y9" s="318"/>
      <c r="Z9" s="335"/>
    </row>
    <row r="10" spans="2:33" ht="30" customHeight="1">
      <c r="B10" s="1">
        <v>2006</v>
      </c>
      <c r="C10" s="186">
        <v>1</v>
      </c>
      <c r="D10" s="187" t="e">
        <f>#REF!</f>
        <v>#REF!</v>
      </c>
      <c r="E10" s="177" t="e">
        <f>#REF!</f>
        <v>#REF!</v>
      </c>
      <c r="F10" s="176" t="e">
        <f>#REF!</f>
        <v>#REF!</v>
      </c>
      <c r="G10" s="177" t="e">
        <f>#REF!</f>
        <v>#REF!</v>
      </c>
      <c r="H10" s="180" t="e">
        <f>#REF!</f>
        <v>#REF!</v>
      </c>
      <c r="I10" s="189" t="e">
        <f>#REF!</f>
        <v>#REF!</v>
      </c>
      <c r="J10" s="180" t="e">
        <f>#REF!</f>
        <v>#REF!</v>
      </c>
      <c r="K10" s="189" t="e">
        <f>#REF!</f>
        <v>#REF!</v>
      </c>
      <c r="L10" s="180" t="e">
        <f>#REF!</f>
        <v>#REF!</v>
      </c>
      <c r="M10" s="191" t="e">
        <f>#REF!</f>
        <v>#REF!</v>
      </c>
      <c r="N10" s="192" t="e">
        <f>#REF!</f>
        <v>#REF!</v>
      </c>
      <c r="O10" s="191" t="e">
        <f>#REF!</f>
        <v>#REF!</v>
      </c>
      <c r="P10" s="192" t="e">
        <f>#REF!</f>
        <v>#REF!</v>
      </c>
      <c r="Q10" s="191" t="e">
        <f>#REF!</f>
        <v>#REF!</v>
      </c>
      <c r="R10" s="196" t="e">
        <f>#REF!</f>
        <v>#REF!</v>
      </c>
      <c r="S10" s="202" t="e">
        <f>#REF!</f>
        <v>#REF!</v>
      </c>
      <c r="T10" s="192" t="e">
        <f>#REF!</f>
        <v>#REF!</v>
      </c>
      <c r="U10" s="191" t="e">
        <f>#REF!</f>
        <v>#REF!</v>
      </c>
      <c r="V10" s="192" t="e">
        <f>#REF!</f>
        <v>#REF!</v>
      </c>
      <c r="W10" s="201" t="e">
        <f>#REF!</f>
        <v>#REF!</v>
      </c>
      <c r="X10" s="197" t="e">
        <f>D10+E10+F10+G10+H10+I10+J10+K10+L10+M10+N10+O10+P10+Q10+R10+S10+T10+U10+V10+W10</f>
        <v>#REF!</v>
      </c>
      <c r="Y10" s="216" t="e">
        <f>#REF!</f>
        <v>#REF!</v>
      </c>
      <c r="Z10" s="209" t="e">
        <f>X10+Y10</f>
        <v>#REF!</v>
      </c>
      <c r="AC10" s="38" t="e">
        <f>D10+E10+F10+G10</f>
        <v>#REF!</v>
      </c>
      <c r="AD10" s="38" t="e">
        <f>H10+I10+J10+K10+L10</f>
        <v>#REF!</v>
      </c>
      <c r="AE10" s="38" t="e">
        <f>I10+J10+K10+L10+M10</f>
        <v>#REF!</v>
      </c>
      <c r="AF10" s="38" t="e">
        <f>AC10+AD10+AE10</f>
        <v>#REF!</v>
      </c>
      <c r="AG10" s="38" t="e">
        <f>AF10-X10</f>
        <v>#REF!</v>
      </c>
    </row>
    <row r="11" spans="2:33" ht="18.75" customHeight="1">
      <c r="B11" s="1"/>
      <c r="C11" s="186">
        <v>2</v>
      </c>
      <c r="D11" s="187" t="e">
        <f>#REF!</f>
        <v>#REF!</v>
      </c>
      <c r="E11" s="177" t="e">
        <f>#REF!</f>
        <v>#REF!</v>
      </c>
      <c r="F11" s="176" t="e">
        <f>#REF!</f>
        <v>#REF!</v>
      </c>
      <c r="G11" s="177" t="e">
        <f>#REF!</f>
        <v>#REF!</v>
      </c>
      <c r="H11" s="180" t="e">
        <f>#REF!</f>
        <v>#REF!</v>
      </c>
      <c r="I11" s="189" t="e">
        <f>#REF!</f>
        <v>#REF!</v>
      </c>
      <c r="J11" s="180" t="e">
        <f>#REF!</f>
        <v>#REF!</v>
      </c>
      <c r="K11" s="189" t="e">
        <f>#REF!</f>
        <v>#REF!</v>
      </c>
      <c r="L11" s="180" t="e">
        <f>#REF!</f>
        <v>#REF!</v>
      </c>
      <c r="M11" s="191" t="e">
        <f>#REF!</f>
        <v>#REF!</v>
      </c>
      <c r="N11" s="192" t="e">
        <f>#REF!</f>
        <v>#REF!</v>
      </c>
      <c r="O11" s="191" t="e">
        <f>#REF!</f>
        <v>#REF!</v>
      </c>
      <c r="P11" s="192" t="e">
        <f>#REF!</f>
        <v>#REF!</v>
      </c>
      <c r="Q11" s="191" t="e">
        <f>#REF!</f>
        <v>#REF!</v>
      </c>
      <c r="R11" s="196" t="e">
        <f>#REF!</f>
        <v>#REF!</v>
      </c>
      <c r="S11" s="202" t="e">
        <f>#REF!</f>
        <v>#REF!</v>
      </c>
      <c r="T11" s="192" t="e">
        <f>#REF!</f>
        <v>#REF!</v>
      </c>
      <c r="U11" s="191" t="e">
        <f>#REF!</f>
        <v>#REF!</v>
      </c>
      <c r="V11" s="192" t="e">
        <f>#REF!</f>
        <v>#REF!</v>
      </c>
      <c r="W11" s="201" t="e">
        <f>#REF!</f>
        <v>#REF!</v>
      </c>
      <c r="X11" s="197" t="e">
        <f>D11+E11+F11+G11+H11+I11+J11+K11+L11+M11+N11+O11+P11+Q11+R11+S11+T11+U11+V11+W11</f>
        <v>#REF!</v>
      </c>
      <c r="Y11" s="216" t="e">
        <f>#REF!</f>
        <v>#REF!</v>
      </c>
      <c r="Z11" s="209"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186">
        <v>3</v>
      </c>
      <c r="D12" s="187" t="e">
        <f>#REF!</f>
        <v>#REF!</v>
      </c>
      <c r="E12" s="177" t="e">
        <f>#REF!</f>
        <v>#REF!</v>
      </c>
      <c r="F12" s="176" t="e">
        <f>#REF!</f>
        <v>#REF!</v>
      </c>
      <c r="G12" s="177" t="e">
        <f>#REF!</f>
        <v>#REF!</v>
      </c>
      <c r="H12" s="180" t="e">
        <f>#REF!</f>
        <v>#REF!</v>
      </c>
      <c r="I12" s="189" t="e">
        <f>#REF!</f>
        <v>#REF!</v>
      </c>
      <c r="J12" s="180" t="e">
        <f>#REF!</f>
        <v>#REF!</v>
      </c>
      <c r="K12" s="189" t="e">
        <f>#REF!</f>
        <v>#REF!</v>
      </c>
      <c r="L12" s="180" t="e">
        <f>#REF!</f>
        <v>#REF!</v>
      </c>
      <c r="M12" s="191" t="e">
        <f>#REF!</f>
        <v>#REF!</v>
      </c>
      <c r="N12" s="192" t="e">
        <f>#REF!</f>
        <v>#REF!</v>
      </c>
      <c r="O12" s="191" t="e">
        <f>#REF!</f>
        <v>#REF!</v>
      </c>
      <c r="P12" s="192" t="e">
        <f>#REF!</f>
        <v>#REF!</v>
      </c>
      <c r="Q12" s="191" t="e">
        <f>#REF!</f>
        <v>#REF!</v>
      </c>
      <c r="R12" s="196" t="e">
        <f>#REF!</f>
        <v>#REF!</v>
      </c>
      <c r="S12" s="202" t="e">
        <f>#REF!</f>
        <v>#REF!</v>
      </c>
      <c r="T12" s="192" t="e">
        <f>#REF!</f>
        <v>#REF!</v>
      </c>
      <c r="U12" s="191" t="e">
        <f>#REF!</f>
        <v>#REF!</v>
      </c>
      <c r="V12" s="192" t="e">
        <f>#REF!</f>
        <v>#REF!</v>
      </c>
      <c r="W12" s="201" t="e">
        <f>#REF!</f>
        <v>#REF!</v>
      </c>
      <c r="X12" s="197" t="e">
        <f>D12+E12+F12+G12+H12+I12+J12+K12+L12+M12+N12+O12+P12+Q12+R12+S12+T12+U12+V12+W12</f>
        <v>#REF!</v>
      </c>
      <c r="Y12" s="216" t="e">
        <f>#REF!</f>
        <v>#REF!</v>
      </c>
      <c r="Z12" s="209"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186">
        <v>4</v>
      </c>
      <c r="D13" s="187" t="e">
        <f>#REF!</f>
        <v>#REF!</v>
      </c>
      <c r="E13" s="177" t="e">
        <f>#REF!</f>
        <v>#REF!</v>
      </c>
      <c r="F13" s="176" t="e">
        <f>#REF!</f>
        <v>#REF!</v>
      </c>
      <c r="G13" s="177" t="e">
        <f>#REF!</f>
        <v>#REF!</v>
      </c>
      <c r="H13" s="180" t="e">
        <f>#REF!</f>
        <v>#REF!</v>
      </c>
      <c r="I13" s="189" t="e">
        <f>#REF!</f>
        <v>#REF!</v>
      </c>
      <c r="J13" s="180" t="e">
        <f>#REF!</f>
        <v>#REF!</v>
      </c>
      <c r="K13" s="189" t="e">
        <f>#REF!</f>
        <v>#REF!</v>
      </c>
      <c r="L13" s="180" t="e">
        <f>#REF!</f>
        <v>#REF!</v>
      </c>
      <c r="M13" s="191" t="e">
        <f>#REF!</f>
        <v>#REF!</v>
      </c>
      <c r="N13" s="192" t="e">
        <f>#REF!</f>
        <v>#REF!</v>
      </c>
      <c r="O13" s="191" t="e">
        <f>#REF!</f>
        <v>#REF!</v>
      </c>
      <c r="P13" s="192" t="e">
        <f>#REF!</f>
        <v>#REF!</v>
      </c>
      <c r="Q13" s="191" t="e">
        <f>#REF!</f>
        <v>#REF!</v>
      </c>
      <c r="R13" s="196" t="e">
        <f>#REF!</f>
        <v>#REF!</v>
      </c>
      <c r="S13" s="202" t="e">
        <f>#REF!</f>
        <v>#REF!</v>
      </c>
      <c r="T13" s="192" t="e">
        <f>#REF!</f>
        <v>#REF!</v>
      </c>
      <c r="U13" s="191" t="e">
        <f>#REF!</f>
        <v>#REF!</v>
      </c>
      <c r="V13" s="192" t="e">
        <f>#REF!</f>
        <v>#REF!</v>
      </c>
      <c r="W13" s="201" t="e">
        <f>#REF!</f>
        <v>#REF!</v>
      </c>
      <c r="X13" s="197" t="e">
        <f>D13+E13+F13+G13+H13+I13+J13+K13+L13+M13+N13+O13+P13+Q13+R13+S13+T13+U13+V13+W13</f>
        <v>#REF!</v>
      </c>
      <c r="Y13" s="216" t="e">
        <f>#REF!</f>
        <v>#REF!</v>
      </c>
      <c r="Z13" s="209" t="e">
        <f>X13+Y13</f>
        <v>#REF!</v>
      </c>
      <c r="AC13" s="38" t="e">
        <f t="shared" si="1"/>
        <v>#REF!</v>
      </c>
      <c r="AD13" s="38" t="e">
        <f t="shared" si="2"/>
        <v>#REF!</v>
      </c>
      <c r="AE13" s="38" t="e">
        <f t="shared" si="3"/>
        <v>#REF!</v>
      </c>
      <c r="AF13" s="38" t="e">
        <f t="shared" si="5"/>
        <v>#REF!</v>
      </c>
      <c r="AG13" s="38" t="e">
        <f t="shared" si="4"/>
        <v>#REF!</v>
      </c>
    </row>
    <row r="14" spans="2:33" ht="30" customHeight="1">
      <c r="B14" s="1">
        <v>2007</v>
      </c>
      <c r="C14" s="186">
        <v>1</v>
      </c>
      <c r="D14" s="187" t="e">
        <f>#REF!</f>
        <v>#REF!</v>
      </c>
      <c r="E14" s="177" t="e">
        <f>#REF!</f>
        <v>#REF!</v>
      </c>
      <c r="F14" s="176" t="e">
        <f>#REF!</f>
        <v>#REF!</v>
      </c>
      <c r="G14" s="177" t="e">
        <f>#REF!</f>
        <v>#REF!</v>
      </c>
      <c r="H14" s="180" t="e">
        <f>#REF!</f>
        <v>#REF!</v>
      </c>
      <c r="I14" s="189" t="e">
        <f>#REF!</f>
        <v>#REF!</v>
      </c>
      <c r="J14" s="180" t="e">
        <f>#REF!</f>
        <v>#REF!</v>
      </c>
      <c r="K14" s="189" t="e">
        <f>#REF!</f>
        <v>#REF!</v>
      </c>
      <c r="L14" s="180" t="e">
        <f>#REF!</f>
        <v>#REF!</v>
      </c>
      <c r="M14" s="191" t="e">
        <f>#REF!</f>
        <v>#REF!</v>
      </c>
      <c r="N14" s="192" t="e">
        <f>#REF!</f>
        <v>#REF!</v>
      </c>
      <c r="O14" s="191" t="e">
        <f>#REF!</f>
        <v>#REF!</v>
      </c>
      <c r="P14" s="192" t="e">
        <f>#REF!</f>
        <v>#REF!</v>
      </c>
      <c r="Q14" s="191" t="e">
        <f>#REF!</f>
        <v>#REF!</v>
      </c>
      <c r="R14" s="196" t="e">
        <f>#REF!</f>
        <v>#REF!</v>
      </c>
      <c r="S14" s="202" t="e">
        <f>#REF!</f>
        <v>#REF!</v>
      </c>
      <c r="T14" s="192" t="e">
        <f>#REF!</f>
        <v>#REF!</v>
      </c>
      <c r="U14" s="191" t="e">
        <f>#REF!</f>
        <v>#REF!</v>
      </c>
      <c r="V14" s="192" t="e">
        <f>#REF!</f>
        <v>#REF!</v>
      </c>
      <c r="W14" s="201" t="e">
        <f>#REF!</f>
        <v>#REF!</v>
      </c>
      <c r="X14" s="197" t="e">
        <f>D14+E14+F14+G14+H14+I14+J14+K14+L14+M14+N14+O14+P14+Q14+R14+S14+T14+U14+V14+W14</f>
        <v>#REF!</v>
      </c>
      <c r="Y14" s="216" t="e">
        <f>#REF!</f>
        <v>#REF!</v>
      </c>
      <c r="Z14" s="209" t="e">
        <f>X14+Y14</f>
        <v>#REF!</v>
      </c>
      <c r="AC14" s="38" t="e">
        <f t="shared" si="1"/>
        <v>#REF!</v>
      </c>
      <c r="AD14" s="38" t="e">
        <f t="shared" si="2"/>
        <v>#REF!</v>
      </c>
      <c r="AE14" s="38" t="e">
        <f t="shared" si="3"/>
        <v>#REF!</v>
      </c>
      <c r="AF14" s="38" t="e">
        <f t="shared" si="5"/>
        <v>#REF!</v>
      </c>
      <c r="AG14" s="38" t="e">
        <f t="shared" si="4"/>
        <v>#REF!</v>
      </c>
    </row>
    <row r="15" spans="2:33" ht="18.75" customHeight="1">
      <c r="B15" s="1"/>
      <c r="C15" s="186">
        <v>2</v>
      </c>
      <c r="D15" s="187" t="e">
        <f>#REF!</f>
        <v>#REF!</v>
      </c>
      <c r="E15" s="177" t="e">
        <f>#REF!</f>
        <v>#REF!</v>
      </c>
      <c r="F15" s="176" t="e">
        <f>#REF!</f>
        <v>#REF!</v>
      </c>
      <c r="G15" s="177" t="e">
        <f>#REF!</f>
        <v>#REF!</v>
      </c>
      <c r="H15" s="180" t="e">
        <f>#REF!</f>
        <v>#REF!</v>
      </c>
      <c r="I15" s="189" t="e">
        <f>#REF!</f>
        <v>#REF!</v>
      </c>
      <c r="J15" s="180" t="e">
        <f>#REF!</f>
        <v>#REF!</v>
      </c>
      <c r="K15" s="189" t="e">
        <f>#REF!</f>
        <v>#REF!</v>
      </c>
      <c r="L15" s="180" t="e">
        <f>#REF!</f>
        <v>#REF!</v>
      </c>
      <c r="M15" s="191" t="e">
        <f>#REF!</f>
        <v>#REF!</v>
      </c>
      <c r="N15" s="192" t="e">
        <f>#REF!</f>
        <v>#REF!</v>
      </c>
      <c r="O15" s="191" t="e">
        <f>#REF!</f>
        <v>#REF!</v>
      </c>
      <c r="P15" s="192" t="e">
        <f>#REF!</f>
        <v>#REF!</v>
      </c>
      <c r="Q15" s="191" t="e">
        <f>#REF!</f>
        <v>#REF!</v>
      </c>
      <c r="R15" s="196" t="e">
        <f>#REF!</f>
        <v>#REF!</v>
      </c>
      <c r="S15" s="202" t="e">
        <f>#REF!</f>
        <v>#REF!</v>
      </c>
      <c r="T15" s="192" t="e">
        <f>#REF!</f>
        <v>#REF!</v>
      </c>
      <c r="U15" s="191" t="e">
        <f>#REF!</f>
        <v>#REF!</v>
      </c>
      <c r="V15" s="192" t="e">
        <f>#REF!</f>
        <v>#REF!</v>
      </c>
      <c r="W15" s="201" t="e">
        <f>#REF!</f>
        <v>#REF!</v>
      </c>
      <c r="X15" s="197" t="e">
        <f t="shared" ref="X15:X34" si="6">D15+E15+F15+G15+H15+I15+J15+K15+L15+M15+N15+O15+P15+Q15+R15+S15+T15+U15+V15+W15</f>
        <v>#REF!</v>
      </c>
      <c r="Y15" s="216" t="e">
        <f>#REF!</f>
        <v>#REF!</v>
      </c>
      <c r="Z15" s="209"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186">
        <v>3</v>
      </c>
      <c r="D16" s="187" t="e">
        <f>#REF!</f>
        <v>#REF!</v>
      </c>
      <c r="E16" s="177" t="e">
        <f>#REF!</f>
        <v>#REF!</v>
      </c>
      <c r="F16" s="176" t="e">
        <f>#REF!</f>
        <v>#REF!</v>
      </c>
      <c r="G16" s="177" t="e">
        <f>#REF!</f>
        <v>#REF!</v>
      </c>
      <c r="H16" s="180" t="e">
        <f>#REF!</f>
        <v>#REF!</v>
      </c>
      <c r="I16" s="189" t="e">
        <f>#REF!</f>
        <v>#REF!</v>
      </c>
      <c r="J16" s="180" t="e">
        <f>#REF!</f>
        <v>#REF!</v>
      </c>
      <c r="K16" s="189" t="e">
        <f>#REF!</f>
        <v>#REF!</v>
      </c>
      <c r="L16" s="180" t="e">
        <f>#REF!</f>
        <v>#REF!</v>
      </c>
      <c r="M16" s="191" t="e">
        <f>#REF!</f>
        <v>#REF!</v>
      </c>
      <c r="N16" s="192" t="e">
        <f>#REF!</f>
        <v>#REF!</v>
      </c>
      <c r="O16" s="191" t="e">
        <f>#REF!</f>
        <v>#REF!</v>
      </c>
      <c r="P16" s="192" t="e">
        <f>#REF!</f>
        <v>#REF!</v>
      </c>
      <c r="Q16" s="191" t="e">
        <f>#REF!</f>
        <v>#REF!</v>
      </c>
      <c r="R16" s="196" t="e">
        <f>#REF!</f>
        <v>#REF!</v>
      </c>
      <c r="S16" s="202" t="e">
        <f>#REF!</f>
        <v>#REF!</v>
      </c>
      <c r="T16" s="192" t="e">
        <f>#REF!</f>
        <v>#REF!</v>
      </c>
      <c r="U16" s="191" t="e">
        <f>#REF!</f>
        <v>#REF!</v>
      </c>
      <c r="V16" s="192" t="e">
        <f>#REF!</f>
        <v>#REF!</v>
      </c>
      <c r="W16" s="201" t="e">
        <f>#REF!</f>
        <v>#REF!</v>
      </c>
      <c r="X16" s="197" t="e">
        <f t="shared" si="6"/>
        <v>#REF!</v>
      </c>
      <c r="Y16" s="216" t="e">
        <f>#REF!</f>
        <v>#REF!</v>
      </c>
      <c r="Z16" s="209" t="e">
        <f t="shared" si="7"/>
        <v>#REF!</v>
      </c>
      <c r="AC16" s="38" t="e">
        <f t="shared" si="1"/>
        <v>#REF!</v>
      </c>
      <c r="AD16" s="38" t="e">
        <f t="shared" si="2"/>
        <v>#REF!</v>
      </c>
      <c r="AE16" s="38" t="e">
        <f t="shared" si="3"/>
        <v>#REF!</v>
      </c>
      <c r="AF16" s="38" t="e">
        <f t="shared" si="5"/>
        <v>#REF!</v>
      </c>
      <c r="AG16" s="38" t="e">
        <f t="shared" si="4"/>
        <v>#REF!</v>
      </c>
    </row>
    <row r="17" spans="2:33" ht="18.75" customHeight="1">
      <c r="B17" s="1"/>
      <c r="C17" s="186">
        <v>4</v>
      </c>
      <c r="D17" s="187" t="e">
        <f>#REF!</f>
        <v>#REF!</v>
      </c>
      <c r="E17" s="177" t="e">
        <f>#REF!</f>
        <v>#REF!</v>
      </c>
      <c r="F17" s="176" t="e">
        <f>#REF!</f>
        <v>#REF!</v>
      </c>
      <c r="G17" s="177" t="e">
        <f>#REF!</f>
        <v>#REF!</v>
      </c>
      <c r="H17" s="180" t="e">
        <f>#REF!</f>
        <v>#REF!</v>
      </c>
      <c r="I17" s="189" t="e">
        <f>#REF!</f>
        <v>#REF!</v>
      </c>
      <c r="J17" s="180" t="e">
        <f>#REF!</f>
        <v>#REF!</v>
      </c>
      <c r="K17" s="189" t="e">
        <f>#REF!</f>
        <v>#REF!</v>
      </c>
      <c r="L17" s="180" t="e">
        <f>#REF!</f>
        <v>#REF!</v>
      </c>
      <c r="M17" s="191" t="e">
        <f>#REF!</f>
        <v>#REF!</v>
      </c>
      <c r="N17" s="192" t="e">
        <f>#REF!</f>
        <v>#REF!</v>
      </c>
      <c r="O17" s="191" t="e">
        <f>#REF!</f>
        <v>#REF!</v>
      </c>
      <c r="P17" s="192" t="e">
        <f>#REF!</f>
        <v>#REF!</v>
      </c>
      <c r="Q17" s="191" t="e">
        <f>#REF!</f>
        <v>#REF!</v>
      </c>
      <c r="R17" s="196" t="e">
        <f>#REF!</f>
        <v>#REF!</v>
      </c>
      <c r="S17" s="202" t="e">
        <f>#REF!</f>
        <v>#REF!</v>
      </c>
      <c r="T17" s="192" t="e">
        <f>#REF!</f>
        <v>#REF!</v>
      </c>
      <c r="U17" s="191" t="e">
        <f>#REF!</f>
        <v>#REF!</v>
      </c>
      <c r="V17" s="192" t="e">
        <f>#REF!</f>
        <v>#REF!</v>
      </c>
      <c r="W17" s="201" t="e">
        <f>#REF!</f>
        <v>#REF!</v>
      </c>
      <c r="X17" s="197" t="e">
        <f t="shared" si="6"/>
        <v>#REF!</v>
      </c>
      <c r="Y17" s="216" t="e">
        <f>#REF!</f>
        <v>#REF!</v>
      </c>
      <c r="Z17" s="209" t="e">
        <f t="shared" si="7"/>
        <v>#REF!</v>
      </c>
      <c r="AC17" s="38" t="e">
        <f t="shared" si="1"/>
        <v>#REF!</v>
      </c>
      <c r="AD17" s="38" t="e">
        <f t="shared" si="2"/>
        <v>#REF!</v>
      </c>
      <c r="AE17" s="38" t="e">
        <f t="shared" si="3"/>
        <v>#REF!</v>
      </c>
      <c r="AF17" s="38" t="e">
        <f t="shared" si="5"/>
        <v>#REF!</v>
      </c>
      <c r="AG17" s="38" t="e">
        <f t="shared" si="4"/>
        <v>#REF!</v>
      </c>
    </row>
    <row r="18" spans="2:33" ht="30" customHeight="1">
      <c r="B18" s="1">
        <v>2008</v>
      </c>
      <c r="C18" s="186">
        <v>1</v>
      </c>
      <c r="D18" s="187" t="e">
        <f>#REF!</f>
        <v>#REF!</v>
      </c>
      <c r="E18" s="177" t="e">
        <f>#REF!</f>
        <v>#REF!</v>
      </c>
      <c r="F18" s="176" t="e">
        <f>#REF!</f>
        <v>#REF!</v>
      </c>
      <c r="G18" s="177" t="e">
        <f>#REF!</f>
        <v>#REF!</v>
      </c>
      <c r="H18" s="180" t="e">
        <f>#REF!</f>
        <v>#REF!</v>
      </c>
      <c r="I18" s="189" t="e">
        <f>#REF!</f>
        <v>#REF!</v>
      </c>
      <c r="J18" s="180" t="e">
        <f>#REF!</f>
        <v>#REF!</v>
      </c>
      <c r="K18" s="189" t="e">
        <f>#REF!</f>
        <v>#REF!</v>
      </c>
      <c r="L18" s="180" t="e">
        <f>#REF!</f>
        <v>#REF!</v>
      </c>
      <c r="M18" s="191" t="e">
        <f>#REF!</f>
        <v>#REF!</v>
      </c>
      <c r="N18" s="192" t="e">
        <f>#REF!</f>
        <v>#REF!</v>
      </c>
      <c r="O18" s="191" t="e">
        <f>#REF!</f>
        <v>#REF!</v>
      </c>
      <c r="P18" s="192" t="e">
        <f>#REF!</f>
        <v>#REF!</v>
      </c>
      <c r="Q18" s="191" t="e">
        <f>#REF!</f>
        <v>#REF!</v>
      </c>
      <c r="R18" s="196" t="e">
        <f>#REF!</f>
        <v>#REF!</v>
      </c>
      <c r="S18" s="202" t="e">
        <f>#REF!</f>
        <v>#REF!</v>
      </c>
      <c r="T18" s="192" t="e">
        <f>#REF!</f>
        <v>#REF!</v>
      </c>
      <c r="U18" s="191" t="e">
        <f>#REF!</f>
        <v>#REF!</v>
      </c>
      <c r="V18" s="192" t="e">
        <f>#REF!</f>
        <v>#REF!</v>
      </c>
      <c r="W18" s="201" t="e">
        <f>#REF!</f>
        <v>#REF!</v>
      </c>
      <c r="X18" s="197" t="e">
        <f t="shared" si="6"/>
        <v>#REF!</v>
      </c>
      <c r="Y18" s="216" t="e">
        <f>#REF!</f>
        <v>#REF!</v>
      </c>
      <c r="Z18" s="209" t="e">
        <f t="shared" si="7"/>
        <v>#REF!</v>
      </c>
      <c r="AC18" s="38" t="e">
        <f t="shared" si="1"/>
        <v>#REF!</v>
      </c>
      <c r="AD18" s="38" t="e">
        <f t="shared" si="2"/>
        <v>#REF!</v>
      </c>
      <c r="AE18" s="38" t="e">
        <f t="shared" si="3"/>
        <v>#REF!</v>
      </c>
      <c r="AF18" s="38" t="e">
        <f t="shared" si="5"/>
        <v>#REF!</v>
      </c>
      <c r="AG18" s="38" t="e">
        <f t="shared" si="4"/>
        <v>#REF!</v>
      </c>
    </row>
    <row r="19" spans="2:33" ht="18.75" customHeight="1">
      <c r="B19" s="1"/>
      <c r="C19" s="186">
        <v>2</v>
      </c>
      <c r="D19" s="187" t="e">
        <f>#REF!</f>
        <v>#REF!</v>
      </c>
      <c r="E19" s="177" t="e">
        <f>#REF!</f>
        <v>#REF!</v>
      </c>
      <c r="F19" s="176" t="e">
        <f>#REF!</f>
        <v>#REF!</v>
      </c>
      <c r="G19" s="177" t="e">
        <f>#REF!</f>
        <v>#REF!</v>
      </c>
      <c r="H19" s="180" t="e">
        <f>#REF!</f>
        <v>#REF!</v>
      </c>
      <c r="I19" s="189" t="e">
        <f>#REF!</f>
        <v>#REF!</v>
      </c>
      <c r="J19" s="180" t="e">
        <f>#REF!</f>
        <v>#REF!</v>
      </c>
      <c r="K19" s="189" t="e">
        <f>#REF!</f>
        <v>#REF!</v>
      </c>
      <c r="L19" s="180" t="e">
        <f>#REF!</f>
        <v>#REF!</v>
      </c>
      <c r="M19" s="191" t="e">
        <f>#REF!</f>
        <v>#REF!</v>
      </c>
      <c r="N19" s="192" t="e">
        <f>#REF!</f>
        <v>#REF!</v>
      </c>
      <c r="O19" s="191" t="e">
        <f>#REF!</f>
        <v>#REF!</v>
      </c>
      <c r="P19" s="192" t="e">
        <f>#REF!</f>
        <v>#REF!</v>
      </c>
      <c r="Q19" s="191" t="e">
        <f>#REF!</f>
        <v>#REF!</v>
      </c>
      <c r="R19" s="196" t="e">
        <f>#REF!</f>
        <v>#REF!</v>
      </c>
      <c r="S19" s="202" t="e">
        <f>#REF!</f>
        <v>#REF!</v>
      </c>
      <c r="T19" s="192" t="e">
        <f>#REF!</f>
        <v>#REF!</v>
      </c>
      <c r="U19" s="191" t="e">
        <f>#REF!</f>
        <v>#REF!</v>
      </c>
      <c r="V19" s="192" t="e">
        <f>#REF!</f>
        <v>#REF!</v>
      </c>
      <c r="W19" s="201" t="e">
        <f>#REF!</f>
        <v>#REF!</v>
      </c>
      <c r="X19" s="197" t="e">
        <f t="shared" si="6"/>
        <v>#REF!</v>
      </c>
      <c r="Y19" s="216" t="e">
        <f>#REF!</f>
        <v>#REF!</v>
      </c>
      <c r="Z19" s="209" t="e">
        <f t="shared" si="7"/>
        <v>#REF!</v>
      </c>
      <c r="AC19" s="38" t="e">
        <f t="shared" si="1"/>
        <v>#REF!</v>
      </c>
      <c r="AD19" s="38" t="e">
        <f t="shared" si="2"/>
        <v>#REF!</v>
      </c>
      <c r="AE19" s="38" t="e">
        <f t="shared" si="3"/>
        <v>#REF!</v>
      </c>
      <c r="AF19" s="38" t="e">
        <f t="shared" si="5"/>
        <v>#REF!</v>
      </c>
      <c r="AG19" s="38" t="e">
        <f t="shared" si="4"/>
        <v>#REF!</v>
      </c>
    </row>
    <row r="20" spans="2:33" ht="18.75" customHeight="1">
      <c r="B20" s="1"/>
      <c r="C20" s="186">
        <v>3</v>
      </c>
      <c r="D20" s="187" t="e">
        <f>#REF!</f>
        <v>#REF!</v>
      </c>
      <c r="E20" s="177" t="e">
        <f>#REF!</f>
        <v>#REF!</v>
      </c>
      <c r="F20" s="176" t="e">
        <f>#REF!</f>
        <v>#REF!</v>
      </c>
      <c r="G20" s="177" t="e">
        <f>#REF!</f>
        <v>#REF!</v>
      </c>
      <c r="H20" s="180" t="e">
        <f>#REF!</f>
        <v>#REF!</v>
      </c>
      <c r="I20" s="189" t="e">
        <f>#REF!</f>
        <v>#REF!</v>
      </c>
      <c r="J20" s="180" t="e">
        <f>#REF!</f>
        <v>#REF!</v>
      </c>
      <c r="K20" s="189" t="e">
        <f>#REF!</f>
        <v>#REF!</v>
      </c>
      <c r="L20" s="180" t="e">
        <f>#REF!</f>
        <v>#REF!</v>
      </c>
      <c r="M20" s="191" t="e">
        <f>#REF!</f>
        <v>#REF!</v>
      </c>
      <c r="N20" s="192" t="e">
        <f>#REF!</f>
        <v>#REF!</v>
      </c>
      <c r="O20" s="191" t="e">
        <f>#REF!</f>
        <v>#REF!</v>
      </c>
      <c r="P20" s="192" t="e">
        <f>#REF!</f>
        <v>#REF!</v>
      </c>
      <c r="Q20" s="191" t="e">
        <f>#REF!</f>
        <v>#REF!</v>
      </c>
      <c r="R20" s="196" t="e">
        <f>#REF!</f>
        <v>#REF!</v>
      </c>
      <c r="S20" s="202" t="e">
        <f>#REF!</f>
        <v>#REF!</v>
      </c>
      <c r="T20" s="192" t="e">
        <f>#REF!</f>
        <v>#REF!</v>
      </c>
      <c r="U20" s="191" t="e">
        <f>#REF!</f>
        <v>#REF!</v>
      </c>
      <c r="V20" s="192" t="e">
        <f>#REF!</f>
        <v>#REF!</v>
      </c>
      <c r="W20" s="201" t="e">
        <f>#REF!</f>
        <v>#REF!</v>
      </c>
      <c r="X20" s="197" t="e">
        <f t="shared" si="6"/>
        <v>#REF!</v>
      </c>
      <c r="Y20" s="216" t="e">
        <f>#REF!</f>
        <v>#REF!</v>
      </c>
      <c r="Z20" s="209" t="e">
        <f t="shared" si="7"/>
        <v>#REF!</v>
      </c>
      <c r="AC20" s="38" t="e">
        <f t="shared" si="1"/>
        <v>#REF!</v>
      </c>
      <c r="AD20" s="38" t="e">
        <f t="shared" si="2"/>
        <v>#REF!</v>
      </c>
      <c r="AE20" s="38" t="e">
        <f t="shared" si="3"/>
        <v>#REF!</v>
      </c>
      <c r="AF20" s="38" t="e">
        <f t="shared" si="5"/>
        <v>#REF!</v>
      </c>
      <c r="AG20" s="38" t="e">
        <f t="shared" si="4"/>
        <v>#REF!</v>
      </c>
    </row>
    <row r="21" spans="2:33" ht="18.75" customHeight="1">
      <c r="B21" s="1"/>
      <c r="C21" s="186">
        <v>4</v>
      </c>
      <c r="D21" s="187" t="e">
        <f>#REF!</f>
        <v>#REF!</v>
      </c>
      <c r="E21" s="177" t="e">
        <f>#REF!</f>
        <v>#REF!</v>
      </c>
      <c r="F21" s="176" t="e">
        <f>#REF!</f>
        <v>#REF!</v>
      </c>
      <c r="G21" s="177" t="e">
        <f>#REF!</f>
        <v>#REF!</v>
      </c>
      <c r="H21" s="180" t="e">
        <f>#REF!</f>
        <v>#REF!</v>
      </c>
      <c r="I21" s="189" t="e">
        <f>#REF!</f>
        <v>#REF!</v>
      </c>
      <c r="J21" s="180" t="e">
        <f>#REF!</f>
        <v>#REF!</v>
      </c>
      <c r="K21" s="189" t="e">
        <f>#REF!</f>
        <v>#REF!</v>
      </c>
      <c r="L21" s="180" t="e">
        <f>#REF!</f>
        <v>#REF!</v>
      </c>
      <c r="M21" s="191" t="e">
        <f>#REF!</f>
        <v>#REF!</v>
      </c>
      <c r="N21" s="192" t="e">
        <f>#REF!</f>
        <v>#REF!</v>
      </c>
      <c r="O21" s="191" t="e">
        <f>#REF!</f>
        <v>#REF!</v>
      </c>
      <c r="P21" s="192" t="e">
        <f>#REF!</f>
        <v>#REF!</v>
      </c>
      <c r="Q21" s="191" t="e">
        <f>#REF!</f>
        <v>#REF!</v>
      </c>
      <c r="R21" s="196" t="e">
        <f>#REF!</f>
        <v>#REF!</v>
      </c>
      <c r="S21" s="202" t="e">
        <f>#REF!</f>
        <v>#REF!</v>
      </c>
      <c r="T21" s="192" t="e">
        <f>#REF!</f>
        <v>#REF!</v>
      </c>
      <c r="U21" s="191" t="e">
        <f>#REF!</f>
        <v>#REF!</v>
      </c>
      <c r="V21" s="192" t="e">
        <f>#REF!</f>
        <v>#REF!</v>
      </c>
      <c r="W21" s="201" t="e">
        <f>#REF!</f>
        <v>#REF!</v>
      </c>
      <c r="X21" s="197" t="e">
        <f t="shared" si="6"/>
        <v>#REF!</v>
      </c>
      <c r="Y21" s="216" t="e">
        <f>#REF!</f>
        <v>#REF!</v>
      </c>
      <c r="Z21" s="209" t="e">
        <f t="shared" si="7"/>
        <v>#REF!</v>
      </c>
      <c r="AC21" s="38" t="e">
        <f t="shared" si="1"/>
        <v>#REF!</v>
      </c>
      <c r="AD21" s="38" t="e">
        <f t="shared" si="2"/>
        <v>#REF!</v>
      </c>
      <c r="AE21" s="38" t="e">
        <f t="shared" si="3"/>
        <v>#REF!</v>
      </c>
      <c r="AF21" s="38" t="e">
        <f t="shared" si="5"/>
        <v>#REF!</v>
      </c>
      <c r="AG21" s="38" t="e">
        <f t="shared" si="4"/>
        <v>#REF!</v>
      </c>
    </row>
    <row r="22" spans="2:33" ht="30" customHeight="1">
      <c r="B22" s="1">
        <v>2009</v>
      </c>
      <c r="C22" s="186">
        <v>1</v>
      </c>
      <c r="D22" s="187" t="e">
        <f>#REF!</f>
        <v>#REF!</v>
      </c>
      <c r="E22" s="177" t="e">
        <f>#REF!</f>
        <v>#REF!</v>
      </c>
      <c r="F22" s="176" t="e">
        <f>#REF!</f>
        <v>#REF!</v>
      </c>
      <c r="G22" s="177" t="e">
        <f>#REF!</f>
        <v>#REF!</v>
      </c>
      <c r="H22" s="180" t="e">
        <f>#REF!</f>
        <v>#REF!</v>
      </c>
      <c r="I22" s="189" t="e">
        <f>#REF!</f>
        <v>#REF!</v>
      </c>
      <c r="J22" s="180" t="e">
        <f>#REF!</f>
        <v>#REF!</v>
      </c>
      <c r="K22" s="189" t="e">
        <f>#REF!</f>
        <v>#REF!</v>
      </c>
      <c r="L22" s="180" t="e">
        <f>#REF!</f>
        <v>#REF!</v>
      </c>
      <c r="M22" s="191" t="e">
        <f>#REF!</f>
        <v>#REF!</v>
      </c>
      <c r="N22" s="192" t="e">
        <f>#REF!</f>
        <v>#REF!</v>
      </c>
      <c r="O22" s="191" t="e">
        <f>#REF!</f>
        <v>#REF!</v>
      </c>
      <c r="P22" s="192" t="e">
        <f>#REF!</f>
        <v>#REF!</v>
      </c>
      <c r="Q22" s="191" t="e">
        <f>#REF!</f>
        <v>#REF!</v>
      </c>
      <c r="R22" s="196" t="e">
        <f>#REF!</f>
        <v>#REF!</v>
      </c>
      <c r="S22" s="202" t="e">
        <f>#REF!</f>
        <v>#REF!</v>
      </c>
      <c r="T22" s="192" t="e">
        <f>#REF!</f>
        <v>#REF!</v>
      </c>
      <c r="U22" s="191" t="e">
        <f>#REF!</f>
        <v>#REF!</v>
      </c>
      <c r="V22" s="192" t="e">
        <f>#REF!</f>
        <v>#REF!</v>
      </c>
      <c r="W22" s="201" t="e">
        <f>#REF!</f>
        <v>#REF!</v>
      </c>
      <c r="X22" s="197" t="e">
        <f t="shared" si="6"/>
        <v>#REF!</v>
      </c>
      <c r="Y22" s="216" t="e">
        <f>#REF!</f>
        <v>#REF!</v>
      </c>
      <c r="Z22" s="209" t="e">
        <f t="shared" si="7"/>
        <v>#REF!</v>
      </c>
      <c r="AC22" s="38" t="e">
        <f t="shared" si="1"/>
        <v>#REF!</v>
      </c>
      <c r="AD22" s="38" t="e">
        <f t="shared" si="2"/>
        <v>#REF!</v>
      </c>
      <c r="AE22" s="38" t="e">
        <f t="shared" si="3"/>
        <v>#REF!</v>
      </c>
      <c r="AF22" s="38" t="e">
        <f t="shared" si="5"/>
        <v>#REF!</v>
      </c>
      <c r="AG22" s="38" t="e">
        <f t="shared" si="4"/>
        <v>#REF!</v>
      </c>
    </row>
    <row r="23" spans="2:33" ht="18.75" customHeight="1">
      <c r="B23" s="1"/>
      <c r="C23" s="186">
        <v>2</v>
      </c>
      <c r="D23" s="187" t="e">
        <f>#REF!</f>
        <v>#REF!</v>
      </c>
      <c r="E23" s="177" t="e">
        <f>#REF!</f>
        <v>#REF!</v>
      </c>
      <c r="F23" s="176" t="e">
        <f>#REF!</f>
        <v>#REF!</v>
      </c>
      <c r="G23" s="177" t="e">
        <f>#REF!</f>
        <v>#REF!</v>
      </c>
      <c r="H23" s="180" t="e">
        <f>#REF!</f>
        <v>#REF!</v>
      </c>
      <c r="I23" s="189" t="e">
        <f>#REF!</f>
        <v>#REF!</v>
      </c>
      <c r="J23" s="180" t="e">
        <f>#REF!</f>
        <v>#REF!</v>
      </c>
      <c r="K23" s="189" t="e">
        <f>#REF!</f>
        <v>#REF!</v>
      </c>
      <c r="L23" s="180" t="e">
        <f>#REF!</f>
        <v>#REF!</v>
      </c>
      <c r="M23" s="191" t="e">
        <f>#REF!</f>
        <v>#REF!</v>
      </c>
      <c r="N23" s="192" t="e">
        <f>#REF!</f>
        <v>#REF!</v>
      </c>
      <c r="O23" s="191" t="e">
        <f>#REF!</f>
        <v>#REF!</v>
      </c>
      <c r="P23" s="192" t="e">
        <f>#REF!</f>
        <v>#REF!</v>
      </c>
      <c r="Q23" s="191" t="e">
        <f>#REF!</f>
        <v>#REF!</v>
      </c>
      <c r="R23" s="196" t="e">
        <f>#REF!</f>
        <v>#REF!</v>
      </c>
      <c r="S23" s="202" t="e">
        <f>#REF!</f>
        <v>#REF!</v>
      </c>
      <c r="T23" s="192" t="e">
        <f>#REF!</f>
        <v>#REF!</v>
      </c>
      <c r="U23" s="191" t="e">
        <f>#REF!</f>
        <v>#REF!</v>
      </c>
      <c r="V23" s="192" t="e">
        <f>#REF!</f>
        <v>#REF!</v>
      </c>
      <c r="W23" s="201" t="e">
        <f>#REF!</f>
        <v>#REF!</v>
      </c>
      <c r="X23" s="197" t="e">
        <f t="shared" si="6"/>
        <v>#REF!</v>
      </c>
      <c r="Y23" s="216" t="e">
        <f>#REF!</f>
        <v>#REF!</v>
      </c>
      <c r="Z23" s="209" t="e">
        <f t="shared" si="7"/>
        <v>#REF!</v>
      </c>
      <c r="AC23" s="38" t="e">
        <f t="shared" si="1"/>
        <v>#REF!</v>
      </c>
      <c r="AD23" s="38" t="e">
        <f t="shared" si="2"/>
        <v>#REF!</v>
      </c>
      <c r="AE23" s="38" t="e">
        <f t="shared" si="3"/>
        <v>#REF!</v>
      </c>
      <c r="AF23" s="38" t="e">
        <f t="shared" si="5"/>
        <v>#REF!</v>
      </c>
      <c r="AG23" s="38" t="e">
        <f t="shared" si="4"/>
        <v>#REF!</v>
      </c>
    </row>
    <row r="24" spans="2:33" ht="18.75" customHeight="1">
      <c r="B24" s="1"/>
      <c r="C24" s="186">
        <v>3</v>
      </c>
      <c r="D24" s="187" t="e">
        <f>#REF!</f>
        <v>#REF!</v>
      </c>
      <c r="E24" s="177" t="e">
        <f>#REF!</f>
        <v>#REF!</v>
      </c>
      <c r="F24" s="176" t="e">
        <f>#REF!</f>
        <v>#REF!</v>
      </c>
      <c r="G24" s="177" t="e">
        <f>#REF!</f>
        <v>#REF!</v>
      </c>
      <c r="H24" s="180" t="e">
        <f>#REF!</f>
        <v>#REF!</v>
      </c>
      <c r="I24" s="189" t="e">
        <f>#REF!</f>
        <v>#REF!</v>
      </c>
      <c r="J24" s="180" t="e">
        <f>#REF!</f>
        <v>#REF!</v>
      </c>
      <c r="K24" s="189" t="e">
        <f>#REF!</f>
        <v>#REF!</v>
      </c>
      <c r="L24" s="180" t="e">
        <f>#REF!</f>
        <v>#REF!</v>
      </c>
      <c r="M24" s="191" t="e">
        <f>#REF!</f>
        <v>#REF!</v>
      </c>
      <c r="N24" s="192" t="e">
        <f>#REF!</f>
        <v>#REF!</v>
      </c>
      <c r="O24" s="191" t="e">
        <f>#REF!</f>
        <v>#REF!</v>
      </c>
      <c r="P24" s="192" t="e">
        <f>#REF!</f>
        <v>#REF!</v>
      </c>
      <c r="Q24" s="191" t="e">
        <f>#REF!</f>
        <v>#REF!</v>
      </c>
      <c r="R24" s="196" t="e">
        <f>#REF!</f>
        <v>#REF!</v>
      </c>
      <c r="S24" s="202" t="e">
        <f>#REF!</f>
        <v>#REF!</v>
      </c>
      <c r="T24" s="192" t="e">
        <f>#REF!</f>
        <v>#REF!</v>
      </c>
      <c r="U24" s="191" t="e">
        <f>#REF!</f>
        <v>#REF!</v>
      </c>
      <c r="V24" s="192" t="e">
        <f>#REF!</f>
        <v>#REF!</v>
      </c>
      <c r="W24" s="201" t="e">
        <f>#REF!</f>
        <v>#REF!</v>
      </c>
      <c r="X24" s="197" t="e">
        <f t="shared" si="6"/>
        <v>#REF!</v>
      </c>
      <c r="Y24" s="216" t="e">
        <f>#REF!</f>
        <v>#REF!</v>
      </c>
      <c r="Z24" s="209" t="e">
        <f t="shared" si="7"/>
        <v>#REF!</v>
      </c>
      <c r="AC24" s="38" t="e">
        <f t="shared" si="1"/>
        <v>#REF!</v>
      </c>
      <c r="AD24" s="38" t="e">
        <f t="shared" si="2"/>
        <v>#REF!</v>
      </c>
      <c r="AE24" s="38" t="e">
        <f t="shared" si="3"/>
        <v>#REF!</v>
      </c>
      <c r="AF24" s="38" t="e">
        <f t="shared" si="5"/>
        <v>#REF!</v>
      </c>
      <c r="AG24" s="38" t="e">
        <f t="shared" si="4"/>
        <v>#REF!</v>
      </c>
    </row>
    <row r="25" spans="2:33" ht="18.75" customHeight="1">
      <c r="B25" s="1"/>
      <c r="C25" s="186">
        <v>4</v>
      </c>
      <c r="D25" s="187" t="e">
        <f>#REF!</f>
        <v>#REF!</v>
      </c>
      <c r="E25" s="177" t="e">
        <f>#REF!</f>
        <v>#REF!</v>
      </c>
      <c r="F25" s="176" t="e">
        <f>#REF!</f>
        <v>#REF!</v>
      </c>
      <c r="G25" s="177" t="e">
        <f>#REF!</f>
        <v>#REF!</v>
      </c>
      <c r="H25" s="180" t="e">
        <f>#REF!</f>
        <v>#REF!</v>
      </c>
      <c r="I25" s="189" t="e">
        <f>#REF!</f>
        <v>#REF!</v>
      </c>
      <c r="J25" s="180" t="e">
        <f>#REF!</f>
        <v>#REF!</v>
      </c>
      <c r="K25" s="189" t="e">
        <f>#REF!</f>
        <v>#REF!</v>
      </c>
      <c r="L25" s="180" t="e">
        <f>#REF!</f>
        <v>#REF!</v>
      </c>
      <c r="M25" s="191" t="e">
        <f>#REF!</f>
        <v>#REF!</v>
      </c>
      <c r="N25" s="192" t="e">
        <f>#REF!</f>
        <v>#REF!</v>
      </c>
      <c r="O25" s="191" t="e">
        <f>#REF!</f>
        <v>#REF!</v>
      </c>
      <c r="P25" s="192" t="e">
        <f>#REF!</f>
        <v>#REF!</v>
      </c>
      <c r="Q25" s="191" t="e">
        <f>#REF!</f>
        <v>#REF!</v>
      </c>
      <c r="R25" s="196" t="e">
        <f>#REF!</f>
        <v>#REF!</v>
      </c>
      <c r="S25" s="202" t="e">
        <f>#REF!</f>
        <v>#REF!</v>
      </c>
      <c r="T25" s="192" t="e">
        <f>#REF!</f>
        <v>#REF!</v>
      </c>
      <c r="U25" s="191" t="e">
        <f>#REF!</f>
        <v>#REF!</v>
      </c>
      <c r="V25" s="192" t="e">
        <f>#REF!</f>
        <v>#REF!</v>
      </c>
      <c r="W25" s="201" t="e">
        <f>#REF!</f>
        <v>#REF!</v>
      </c>
      <c r="X25" s="197" t="e">
        <f t="shared" si="6"/>
        <v>#REF!</v>
      </c>
      <c r="Y25" s="216" t="e">
        <f>#REF!</f>
        <v>#REF!</v>
      </c>
      <c r="Z25" s="209" t="e">
        <f t="shared" si="7"/>
        <v>#REF!</v>
      </c>
      <c r="AC25" s="38" t="e">
        <f t="shared" si="1"/>
        <v>#REF!</v>
      </c>
      <c r="AD25" s="38" t="e">
        <f t="shared" si="2"/>
        <v>#REF!</v>
      </c>
      <c r="AE25" s="38" t="e">
        <f t="shared" si="3"/>
        <v>#REF!</v>
      </c>
      <c r="AF25" s="38" t="e">
        <f t="shared" si="5"/>
        <v>#REF!</v>
      </c>
      <c r="AG25" s="38" t="e">
        <f t="shared" si="4"/>
        <v>#REF!</v>
      </c>
    </row>
    <row r="26" spans="2:33" ht="30" customHeight="1">
      <c r="B26" s="1">
        <v>2010</v>
      </c>
      <c r="C26" s="186">
        <v>1</v>
      </c>
      <c r="D26" s="187" t="e">
        <f>#REF!</f>
        <v>#REF!</v>
      </c>
      <c r="E26" s="177" t="e">
        <f>#REF!</f>
        <v>#REF!</v>
      </c>
      <c r="F26" s="176" t="e">
        <f>#REF!</f>
        <v>#REF!</v>
      </c>
      <c r="G26" s="177" t="e">
        <f>#REF!</f>
        <v>#REF!</v>
      </c>
      <c r="H26" s="180" t="e">
        <f>#REF!</f>
        <v>#REF!</v>
      </c>
      <c r="I26" s="189" t="e">
        <f>#REF!</f>
        <v>#REF!</v>
      </c>
      <c r="J26" s="180" t="e">
        <f>#REF!</f>
        <v>#REF!</v>
      </c>
      <c r="K26" s="189" t="e">
        <f>#REF!</f>
        <v>#REF!</v>
      </c>
      <c r="L26" s="180" t="e">
        <f>#REF!</f>
        <v>#REF!</v>
      </c>
      <c r="M26" s="191" t="e">
        <f>#REF!</f>
        <v>#REF!</v>
      </c>
      <c r="N26" s="192" t="e">
        <f>#REF!</f>
        <v>#REF!</v>
      </c>
      <c r="O26" s="191" t="e">
        <f>#REF!</f>
        <v>#REF!</v>
      </c>
      <c r="P26" s="192" t="e">
        <f>#REF!</f>
        <v>#REF!</v>
      </c>
      <c r="Q26" s="191" t="e">
        <f>#REF!</f>
        <v>#REF!</v>
      </c>
      <c r="R26" s="196" t="e">
        <f>#REF!</f>
        <v>#REF!</v>
      </c>
      <c r="S26" s="202" t="e">
        <f>#REF!</f>
        <v>#REF!</v>
      </c>
      <c r="T26" s="192" t="e">
        <f>#REF!</f>
        <v>#REF!</v>
      </c>
      <c r="U26" s="191" t="e">
        <f>#REF!</f>
        <v>#REF!</v>
      </c>
      <c r="V26" s="192" t="e">
        <f>#REF!</f>
        <v>#REF!</v>
      </c>
      <c r="W26" s="201" t="e">
        <f>#REF!</f>
        <v>#REF!</v>
      </c>
      <c r="X26" s="197" t="e">
        <f t="shared" si="6"/>
        <v>#REF!</v>
      </c>
      <c r="Y26" s="216" t="e">
        <f>#REF!</f>
        <v>#REF!</v>
      </c>
      <c r="Z26" s="209"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186">
        <v>2</v>
      </c>
      <c r="D27" s="187" t="e">
        <f>#REF!</f>
        <v>#REF!</v>
      </c>
      <c r="E27" s="177" t="e">
        <f>#REF!</f>
        <v>#REF!</v>
      </c>
      <c r="F27" s="176" t="e">
        <f>#REF!</f>
        <v>#REF!</v>
      </c>
      <c r="G27" s="177" t="e">
        <f>#REF!</f>
        <v>#REF!</v>
      </c>
      <c r="H27" s="180" t="e">
        <f>#REF!</f>
        <v>#REF!</v>
      </c>
      <c r="I27" s="189" t="e">
        <f>#REF!</f>
        <v>#REF!</v>
      </c>
      <c r="J27" s="180" t="e">
        <f>#REF!</f>
        <v>#REF!</v>
      </c>
      <c r="K27" s="189" t="e">
        <f>#REF!</f>
        <v>#REF!</v>
      </c>
      <c r="L27" s="180" t="e">
        <f>#REF!</f>
        <v>#REF!</v>
      </c>
      <c r="M27" s="191" t="e">
        <f>#REF!</f>
        <v>#REF!</v>
      </c>
      <c r="N27" s="192" t="e">
        <f>#REF!</f>
        <v>#REF!</v>
      </c>
      <c r="O27" s="191" t="e">
        <f>#REF!</f>
        <v>#REF!</v>
      </c>
      <c r="P27" s="192" t="e">
        <f>#REF!</f>
        <v>#REF!</v>
      </c>
      <c r="Q27" s="191" t="e">
        <f>#REF!</f>
        <v>#REF!</v>
      </c>
      <c r="R27" s="196" t="e">
        <f>#REF!</f>
        <v>#REF!</v>
      </c>
      <c r="S27" s="202" t="e">
        <f>#REF!</f>
        <v>#REF!</v>
      </c>
      <c r="T27" s="192" t="e">
        <f>#REF!</f>
        <v>#REF!</v>
      </c>
      <c r="U27" s="191" t="e">
        <f>#REF!</f>
        <v>#REF!</v>
      </c>
      <c r="V27" s="192" t="e">
        <f>#REF!</f>
        <v>#REF!</v>
      </c>
      <c r="W27" s="201" t="e">
        <f>#REF!</f>
        <v>#REF!</v>
      </c>
      <c r="X27" s="197" t="e">
        <f t="shared" si="6"/>
        <v>#REF!</v>
      </c>
      <c r="Y27" s="216" t="e">
        <f>#REF!</f>
        <v>#REF!</v>
      </c>
      <c r="Z27" s="209" t="e">
        <f t="shared" si="8"/>
        <v>#REF!</v>
      </c>
      <c r="AC27" s="38" t="e">
        <f t="shared" si="1"/>
        <v>#REF!</v>
      </c>
      <c r="AD27" s="38" t="e">
        <f t="shared" si="2"/>
        <v>#REF!</v>
      </c>
      <c r="AE27" s="38" t="e">
        <f t="shared" si="3"/>
        <v>#REF!</v>
      </c>
      <c r="AF27" s="38" t="e">
        <f t="shared" si="5"/>
        <v>#REF!</v>
      </c>
      <c r="AG27" s="38" t="e">
        <f t="shared" si="4"/>
        <v>#REF!</v>
      </c>
    </row>
    <row r="28" spans="2:33" ht="18.75" customHeight="1">
      <c r="B28" s="1"/>
      <c r="C28" s="186">
        <v>3</v>
      </c>
      <c r="D28" s="187" t="e">
        <f>#REF!</f>
        <v>#REF!</v>
      </c>
      <c r="E28" s="177" t="e">
        <f>#REF!</f>
        <v>#REF!</v>
      </c>
      <c r="F28" s="176" t="e">
        <f>#REF!</f>
        <v>#REF!</v>
      </c>
      <c r="G28" s="177" t="e">
        <f>#REF!</f>
        <v>#REF!</v>
      </c>
      <c r="H28" s="180" t="e">
        <f>#REF!</f>
        <v>#REF!</v>
      </c>
      <c r="I28" s="189" t="e">
        <f>#REF!</f>
        <v>#REF!</v>
      </c>
      <c r="J28" s="180" t="e">
        <f>#REF!</f>
        <v>#REF!</v>
      </c>
      <c r="K28" s="189" t="e">
        <f>#REF!</f>
        <v>#REF!</v>
      </c>
      <c r="L28" s="180" t="e">
        <f>#REF!</f>
        <v>#REF!</v>
      </c>
      <c r="M28" s="191" t="e">
        <f>#REF!</f>
        <v>#REF!</v>
      </c>
      <c r="N28" s="192" t="e">
        <f>#REF!</f>
        <v>#REF!</v>
      </c>
      <c r="O28" s="191" t="e">
        <f>#REF!</f>
        <v>#REF!</v>
      </c>
      <c r="P28" s="192" t="e">
        <f>#REF!</f>
        <v>#REF!</v>
      </c>
      <c r="Q28" s="191" t="e">
        <f>#REF!</f>
        <v>#REF!</v>
      </c>
      <c r="R28" s="196" t="e">
        <f>#REF!</f>
        <v>#REF!</v>
      </c>
      <c r="S28" s="202" t="e">
        <f>#REF!</f>
        <v>#REF!</v>
      </c>
      <c r="T28" s="192" t="e">
        <f>#REF!</f>
        <v>#REF!</v>
      </c>
      <c r="U28" s="191" t="e">
        <f>#REF!</f>
        <v>#REF!</v>
      </c>
      <c r="V28" s="192" t="e">
        <f>#REF!</f>
        <v>#REF!</v>
      </c>
      <c r="W28" s="201" t="e">
        <f>#REF!</f>
        <v>#REF!</v>
      </c>
      <c r="X28" s="197" t="e">
        <f t="shared" si="6"/>
        <v>#REF!</v>
      </c>
      <c r="Y28" s="216" t="e">
        <f>#REF!</f>
        <v>#REF!</v>
      </c>
      <c r="Z28" s="209" t="e">
        <f t="shared" si="8"/>
        <v>#REF!</v>
      </c>
      <c r="AC28" s="38" t="e">
        <f t="shared" si="1"/>
        <v>#REF!</v>
      </c>
      <c r="AD28" s="38" t="e">
        <f t="shared" si="2"/>
        <v>#REF!</v>
      </c>
      <c r="AE28" s="38" t="e">
        <f t="shared" si="3"/>
        <v>#REF!</v>
      </c>
      <c r="AF28" s="38" t="e">
        <f t="shared" si="5"/>
        <v>#REF!</v>
      </c>
      <c r="AG28" s="38" t="e">
        <f t="shared" si="4"/>
        <v>#REF!</v>
      </c>
    </row>
    <row r="29" spans="2:33" ht="18.75" customHeight="1">
      <c r="B29" s="1"/>
      <c r="C29" s="186">
        <v>4</v>
      </c>
      <c r="D29" s="187" t="e">
        <f>#REF!</f>
        <v>#REF!</v>
      </c>
      <c r="E29" s="177" t="e">
        <f>#REF!</f>
        <v>#REF!</v>
      </c>
      <c r="F29" s="176" t="e">
        <f>#REF!</f>
        <v>#REF!</v>
      </c>
      <c r="G29" s="177" t="e">
        <f>#REF!</f>
        <v>#REF!</v>
      </c>
      <c r="H29" s="180" t="e">
        <f>#REF!</f>
        <v>#REF!</v>
      </c>
      <c r="I29" s="189" t="e">
        <f>#REF!</f>
        <v>#REF!</v>
      </c>
      <c r="J29" s="180" t="e">
        <f>#REF!</f>
        <v>#REF!</v>
      </c>
      <c r="K29" s="189" t="e">
        <f>#REF!</f>
        <v>#REF!</v>
      </c>
      <c r="L29" s="180" t="e">
        <f>#REF!</f>
        <v>#REF!</v>
      </c>
      <c r="M29" s="191" t="e">
        <f>#REF!</f>
        <v>#REF!</v>
      </c>
      <c r="N29" s="192" t="e">
        <f>#REF!</f>
        <v>#REF!</v>
      </c>
      <c r="O29" s="191" t="e">
        <f>#REF!</f>
        <v>#REF!</v>
      </c>
      <c r="P29" s="192" t="e">
        <f>#REF!</f>
        <v>#REF!</v>
      </c>
      <c r="Q29" s="191" t="e">
        <f>#REF!</f>
        <v>#REF!</v>
      </c>
      <c r="R29" s="196" t="e">
        <f>#REF!</f>
        <v>#REF!</v>
      </c>
      <c r="S29" s="202" t="e">
        <f>#REF!</f>
        <v>#REF!</v>
      </c>
      <c r="T29" s="192" t="e">
        <f>#REF!</f>
        <v>#REF!</v>
      </c>
      <c r="U29" s="191" t="e">
        <f>#REF!</f>
        <v>#REF!</v>
      </c>
      <c r="V29" s="192" t="e">
        <f>#REF!</f>
        <v>#REF!</v>
      </c>
      <c r="W29" s="201" t="e">
        <f>#REF!</f>
        <v>#REF!</v>
      </c>
      <c r="X29" s="197" t="e">
        <f t="shared" si="6"/>
        <v>#REF!</v>
      </c>
      <c r="Y29" s="216" t="e">
        <f>#REF!</f>
        <v>#REF!</v>
      </c>
      <c r="Z29" s="209"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186">
        <v>1</v>
      </c>
      <c r="D30" s="187" t="e">
        <f>#REF!</f>
        <v>#REF!</v>
      </c>
      <c r="E30" s="177" t="e">
        <f>#REF!</f>
        <v>#REF!</v>
      </c>
      <c r="F30" s="176" t="e">
        <f>#REF!</f>
        <v>#REF!</v>
      </c>
      <c r="G30" s="177" t="e">
        <f>#REF!</f>
        <v>#REF!</v>
      </c>
      <c r="H30" s="180" t="e">
        <f>#REF!</f>
        <v>#REF!</v>
      </c>
      <c r="I30" s="189" t="e">
        <f>#REF!</f>
        <v>#REF!</v>
      </c>
      <c r="J30" s="180" t="e">
        <f>#REF!</f>
        <v>#REF!</v>
      </c>
      <c r="K30" s="189" t="e">
        <f>#REF!</f>
        <v>#REF!</v>
      </c>
      <c r="L30" s="180" t="e">
        <f>#REF!</f>
        <v>#REF!</v>
      </c>
      <c r="M30" s="191" t="e">
        <f>#REF!</f>
        <v>#REF!</v>
      </c>
      <c r="N30" s="192" t="e">
        <f>#REF!</f>
        <v>#REF!</v>
      </c>
      <c r="O30" s="191" t="e">
        <f>#REF!</f>
        <v>#REF!</v>
      </c>
      <c r="P30" s="192" t="e">
        <f>#REF!</f>
        <v>#REF!</v>
      </c>
      <c r="Q30" s="191" t="e">
        <f>#REF!</f>
        <v>#REF!</v>
      </c>
      <c r="R30" s="196" t="e">
        <f>#REF!</f>
        <v>#REF!</v>
      </c>
      <c r="S30" s="202" t="e">
        <f>#REF!</f>
        <v>#REF!</v>
      </c>
      <c r="T30" s="192" t="e">
        <f>#REF!</f>
        <v>#REF!</v>
      </c>
      <c r="U30" s="191" t="e">
        <f>#REF!</f>
        <v>#REF!</v>
      </c>
      <c r="V30" s="192" t="e">
        <f>#REF!</f>
        <v>#REF!</v>
      </c>
      <c r="W30" s="201" t="e">
        <f>#REF!</f>
        <v>#REF!</v>
      </c>
      <c r="X30" s="197" t="e">
        <f t="shared" si="6"/>
        <v>#REF!</v>
      </c>
      <c r="Y30" s="216" t="e">
        <f>#REF!</f>
        <v>#REF!</v>
      </c>
      <c r="Z30" s="209" t="e">
        <f t="shared" si="8"/>
        <v>#REF!</v>
      </c>
      <c r="AC30" s="38" t="e">
        <f t="shared" si="1"/>
        <v>#REF!</v>
      </c>
      <c r="AD30" s="38" t="e">
        <f t="shared" si="2"/>
        <v>#REF!</v>
      </c>
      <c r="AE30" s="38" t="e">
        <f t="shared" si="3"/>
        <v>#REF!</v>
      </c>
      <c r="AF30" s="38" t="e">
        <f t="shared" si="5"/>
        <v>#REF!</v>
      </c>
      <c r="AG30" s="38" t="e">
        <f t="shared" si="4"/>
        <v>#REF!</v>
      </c>
    </row>
    <row r="31" spans="2:33" ht="18.75" customHeight="1">
      <c r="B31" s="1"/>
      <c r="C31" s="186">
        <v>2</v>
      </c>
      <c r="D31" s="187" t="e">
        <f>#REF!</f>
        <v>#REF!</v>
      </c>
      <c r="E31" s="177" t="e">
        <f>#REF!</f>
        <v>#REF!</v>
      </c>
      <c r="F31" s="176" t="e">
        <f>#REF!</f>
        <v>#REF!</v>
      </c>
      <c r="G31" s="177" t="e">
        <f>#REF!</f>
        <v>#REF!</v>
      </c>
      <c r="H31" s="180" t="e">
        <f>#REF!</f>
        <v>#REF!</v>
      </c>
      <c r="I31" s="189" t="e">
        <f>#REF!</f>
        <v>#REF!</v>
      </c>
      <c r="J31" s="180" t="e">
        <f>#REF!</f>
        <v>#REF!</v>
      </c>
      <c r="K31" s="189" t="e">
        <f>#REF!</f>
        <v>#REF!</v>
      </c>
      <c r="L31" s="180" t="e">
        <f>#REF!</f>
        <v>#REF!</v>
      </c>
      <c r="M31" s="191" t="e">
        <f>#REF!</f>
        <v>#REF!</v>
      </c>
      <c r="N31" s="192" t="e">
        <f>#REF!</f>
        <v>#REF!</v>
      </c>
      <c r="O31" s="191" t="e">
        <f>#REF!</f>
        <v>#REF!</v>
      </c>
      <c r="P31" s="192" t="e">
        <f>#REF!</f>
        <v>#REF!</v>
      </c>
      <c r="Q31" s="191" t="e">
        <f>#REF!</f>
        <v>#REF!</v>
      </c>
      <c r="R31" s="196" t="e">
        <f>#REF!</f>
        <v>#REF!</v>
      </c>
      <c r="S31" s="202" t="e">
        <f>#REF!</f>
        <v>#REF!</v>
      </c>
      <c r="T31" s="192" t="e">
        <f>#REF!</f>
        <v>#REF!</v>
      </c>
      <c r="U31" s="191" t="e">
        <f>#REF!</f>
        <v>#REF!</v>
      </c>
      <c r="V31" s="192" t="e">
        <f>#REF!</f>
        <v>#REF!</v>
      </c>
      <c r="W31" s="201" t="e">
        <f>#REF!</f>
        <v>#REF!</v>
      </c>
      <c r="X31" s="197" t="e">
        <f t="shared" si="6"/>
        <v>#REF!</v>
      </c>
      <c r="Y31" s="216" t="e">
        <f>#REF!</f>
        <v>#REF!</v>
      </c>
      <c r="Z31" s="209" t="e">
        <f t="shared" si="8"/>
        <v>#REF!</v>
      </c>
      <c r="AC31" s="38" t="e">
        <f t="shared" si="1"/>
        <v>#REF!</v>
      </c>
      <c r="AD31" s="38" t="e">
        <f t="shared" si="2"/>
        <v>#REF!</v>
      </c>
      <c r="AE31" s="38" t="e">
        <f t="shared" si="3"/>
        <v>#REF!</v>
      </c>
      <c r="AF31" s="38" t="e">
        <f t="shared" si="5"/>
        <v>#REF!</v>
      </c>
      <c r="AG31" s="38" t="e">
        <f t="shared" si="4"/>
        <v>#REF!</v>
      </c>
    </row>
    <row r="32" spans="2:33" ht="18.75" customHeight="1">
      <c r="B32" s="1"/>
      <c r="C32" s="186" t="s">
        <v>56</v>
      </c>
      <c r="D32" s="187" t="e">
        <f>#REF!</f>
        <v>#REF!</v>
      </c>
      <c r="E32" s="177" t="e">
        <f>#REF!</f>
        <v>#REF!</v>
      </c>
      <c r="F32" s="176" t="e">
        <f>#REF!</f>
        <v>#REF!</v>
      </c>
      <c r="G32" s="177" t="e">
        <f>#REF!</f>
        <v>#REF!</v>
      </c>
      <c r="H32" s="180" t="e">
        <f>#REF!</f>
        <v>#REF!</v>
      </c>
      <c r="I32" s="189" t="e">
        <f>#REF!</f>
        <v>#REF!</v>
      </c>
      <c r="J32" s="180" t="e">
        <f>#REF!</f>
        <v>#REF!</v>
      </c>
      <c r="K32" s="189" t="e">
        <f>#REF!</f>
        <v>#REF!</v>
      </c>
      <c r="L32" s="180" t="e">
        <f>#REF!</f>
        <v>#REF!</v>
      </c>
      <c r="M32" s="191" t="e">
        <f>#REF!</f>
        <v>#REF!</v>
      </c>
      <c r="N32" s="192" t="e">
        <f>#REF!</f>
        <v>#REF!</v>
      </c>
      <c r="O32" s="191" t="e">
        <f>#REF!</f>
        <v>#REF!</v>
      </c>
      <c r="P32" s="192" t="e">
        <f>#REF!</f>
        <v>#REF!</v>
      </c>
      <c r="Q32" s="191" t="e">
        <f>#REF!</f>
        <v>#REF!</v>
      </c>
      <c r="R32" s="196" t="e">
        <f>#REF!</f>
        <v>#REF!</v>
      </c>
      <c r="S32" s="202" t="e">
        <f>#REF!</f>
        <v>#REF!</v>
      </c>
      <c r="T32" s="192" t="e">
        <f>#REF!</f>
        <v>#REF!</v>
      </c>
      <c r="U32" s="191" t="e">
        <f>#REF!</f>
        <v>#REF!</v>
      </c>
      <c r="V32" s="192" t="e">
        <f>#REF!</f>
        <v>#REF!</v>
      </c>
      <c r="W32" s="201" t="e">
        <f>#REF!</f>
        <v>#REF!</v>
      </c>
      <c r="X32" s="197" t="e">
        <f t="shared" si="6"/>
        <v>#REF!</v>
      </c>
      <c r="Y32" s="216" t="e">
        <f>#REF!</f>
        <v>#REF!</v>
      </c>
      <c r="Z32" s="209" t="e">
        <f t="shared" si="8"/>
        <v>#REF!</v>
      </c>
      <c r="AC32" s="38" t="e">
        <f t="shared" si="1"/>
        <v>#REF!</v>
      </c>
      <c r="AD32" s="38" t="e">
        <f t="shared" si="2"/>
        <v>#REF!</v>
      </c>
      <c r="AE32" s="38"/>
      <c r="AF32" s="38"/>
      <c r="AG32" s="38"/>
    </row>
    <row r="33" spans="2:26" ht="18.75" hidden="1" customHeight="1">
      <c r="B33" s="1"/>
      <c r="C33" s="186" t="s">
        <v>57</v>
      </c>
      <c r="D33" s="187" t="e">
        <f>#REF!</f>
        <v>#REF!</v>
      </c>
      <c r="E33" s="177" t="e">
        <f>#REF!</f>
        <v>#REF!</v>
      </c>
      <c r="F33" s="176" t="e">
        <f>#REF!</f>
        <v>#REF!</v>
      </c>
      <c r="G33" s="177" t="e">
        <f>#REF!</f>
        <v>#REF!</v>
      </c>
      <c r="H33" s="180" t="e">
        <f>#REF!</f>
        <v>#REF!</v>
      </c>
      <c r="I33" s="189" t="e">
        <f>#REF!</f>
        <v>#REF!</v>
      </c>
      <c r="J33" s="180" t="e">
        <f>#REF!</f>
        <v>#REF!</v>
      </c>
      <c r="K33" s="189" t="e">
        <f>#REF!</f>
        <v>#REF!</v>
      </c>
      <c r="L33" s="180" t="e">
        <f>#REF!</f>
        <v>#REF!</v>
      </c>
      <c r="M33" s="191" t="e">
        <f>#REF!</f>
        <v>#REF!</v>
      </c>
      <c r="N33" s="192" t="e">
        <f>#REF!</f>
        <v>#REF!</v>
      </c>
      <c r="O33" s="191" t="e">
        <f>#REF!</f>
        <v>#REF!</v>
      </c>
      <c r="P33" s="192" t="e">
        <f>#REF!</f>
        <v>#REF!</v>
      </c>
      <c r="Q33" s="191" t="e">
        <f>#REF!</f>
        <v>#REF!</v>
      </c>
      <c r="R33" s="196" t="e">
        <f>#REF!</f>
        <v>#REF!</v>
      </c>
      <c r="S33" s="202" t="e">
        <f>#REF!</f>
        <v>#REF!</v>
      </c>
      <c r="T33" s="192" t="e">
        <f>#REF!</f>
        <v>#REF!</v>
      </c>
      <c r="U33" s="191" t="e">
        <f>#REF!</f>
        <v>#REF!</v>
      </c>
      <c r="V33" s="192" t="e">
        <f>#REF!</f>
        <v>#REF!</v>
      </c>
      <c r="W33" s="201" t="e">
        <f>#REF!</f>
        <v>#REF!</v>
      </c>
      <c r="X33" s="197" t="e">
        <f t="shared" si="6"/>
        <v>#REF!</v>
      </c>
      <c r="Y33" s="216" t="e">
        <f>#REF!</f>
        <v>#REF!</v>
      </c>
      <c r="Z33" s="209" t="e">
        <f t="shared" si="8"/>
        <v>#REF!</v>
      </c>
    </row>
    <row r="34" spans="2:26" ht="18.75" hidden="1" customHeight="1">
      <c r="B34" s="1">
        <v>2012</v>
      </c>
      <c r="C34" s="186" t="s">
        <v>58</v>
      </c>
      <c r="D34" s="187" t="e">
        <f>#REF!</f>
        <v>#REF!</v>
      </c>
      <c r="E34" s="177" t="e">
        <f>#REF!</f>
        <v>#REF!</v>
      </c>
      <c r="F34" s="176" t="e">
        <f>#REF!</f>
        <v>#REF!</v>
      </c>
      <c r="G34" s="177" t="e">
        <f>#REF!</f>
        <v>#REF!</v>
      </c>
      <c r="H34" s="180" t="e">
        <f>#REF!</f>
        <v>#REF!</v>
      </c>
      <c r="I34" s="189" t="e">
        <f>#REF!</f>
        <v>#REF!</v>
      </c>
      <c r="J34" s="180" t="e">
        <f>#REF!</f>
        <v>#REF!</v>
      </c>
      <c r="K34" s="189" t="e">
        <f>#REF!</f>
        <v>#REF!</v>
      </c>
      <c r="L34" s="180" t="e">
        <f>#REF!</f>
        <v>#REF!</v>
      </c>
      <c r="M34" s="191" t="e">
        <f>#REF!</f>
        <v>#REF!</v>
      </c>
      <c r="N34" s="192" t="e">
        <f>#REF!</f>
        <v>#REF!</v>
      </c>
      <c r="O34" s="191" t="e">
        <f>#REF!</f>
        <v>#REF!</v>
      </c>
      <c r="P34" s="192" t="e">
        <f>#REF!</f>
        <v>#REF!</v>
      </c>
      <c r="Q34" s="191" t="e">
        <f>#REF!</f>
        <v>#REF!</v>
      </c>
      <c r="R34" s="196" t="e">
        <f>#REF!</f>
        <v>#REF!</v>
      </c>
      <c r="S34" s="202" t="e">
        <f>#REF!</f>
        <v>#REF!</v>
      </c>
      <c r="T34" s="192" t="e">
        <f>#REF!</f>
        <v>#REF!</v>
      </c>
      <c r="U34" s="191" t="e">
        <f>#REF!</f>
        <v>#REF!</v>
      </c>
      <c r="V34" s="192" t="e">
        <f>#REF!</f>
        <v>#REF!</v>
      </c>
      <c r="W34" s="201" t="e">
        <f>#REF!</f>
        <v>#REF!</v>
      </c>
      <c r="X34" s="197" t="e">
        <f t="shared" si="6"/>
        <v>#REF!</v>
      </c>
      <c r="Y34" s="216" t="e">
        <f>#REF!</f>
        <v>#REF!</v>
      </c>
      <c r="Z34" s="209" t="e">
        <f t="shared" si="8"/>
        <v>#REF!</v>
      </c>
    </row>
    <row r="35" spans="2:26" ht="4.5" customHeight="1">
      <c r="B35" s="33"/>
      <c r="C35" s="33"/>
      <c r="D35" s="295"/>
      <c r="E35" s="296"/>
      <c r="F35" s="296"/>
      <c r="G35" s="296"/>
      <c r="H35" s="296"/>
      <c r="I35" s="296"/>
      <c r="J35" s="296"/>
      <c r="K35" s="296"/>
      <c r="L35" s="296"/>
      <c r="M35" s="296"/>
      <c r="N35" s="296"/>
      <c r="O35" s="296"/>
      <c r="P35" s="296"/>
      <c r="Q35" s="296"/>
      <c r="R35" s="297"/>
      <c r="S35" s="298"/>
      <c r="T35" s="296"/>
      <c r="U35" s="296"/>
      <c r="V35" s="296"/>
      <c r="W35" s="297"/>
      <c r="X35" s="299"/>
      <c r="Y35" s="296"/>
      <c r="Z35" s="227"/>
    </row>
    <row r="36" spans="2:26" ht="18.75" customHeight="1">
      <c r="B36" s="36" t="s">
        <v>59</v>
      </c>
      <c r="C36" s="1"/>
      <c r="D36" s="256"/>
      <c r="E36" s="42"/>
      <c r="F36" s="42"/>
      <c r="G36" s="42"/>
      <c r="H36" s="42"/>
      <c r="I36" s="42"/>
      <c r="J36" s="42"/>
      <c r="K36" s="42"/>
      <c r="L36" s="42"/>
      <c r="M36" s="42"/>
      <c r="N36" s="42"/>
      <c r="O36" s="42"/>
      <c r="P36" s="42"/>
      <c r="Q36" s="42"/>
      <c r="R36" s="38"/>
      <c r="S36" s="283"/>
      <c r="T36" s="42"/>
      <c r="U36" s="42"/>
      <c r="V36" s="42"/>
      <c r="W36" s="38"/>
      <c r="X36" s="293"/>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3" width="7.21875" style="13" customWidth="1"/>
    <col min="24" max="24" width="8.44140625" style="13" customWidth="1"/>
    <col min="25" max="25" width="7.21875" style="173" hidden="1" customWidth="1"/>
    <col min="26" max="26" width="8.44140625" style="13" customWidth="1"/>
    <col min="27" max="27" width="1.21875" style="13" customWidth="1"/>
    <col min="28" max="16384" width="9.21875" style="13"/>
  </cols>
  <sheetData>
    <row r="1" spans="2:31" ht="26.25" customHeight="1">
      <c r="B1" s="174" t="s">
        <v>60</v>
      </c>
      <c r="D1" s="12"/>
      <c r="E1" s="12"/>
      <c r="F1" s="12"/>
      <c r="G1" s="12"/>
      <c r="H1" s="12"/>
      <c r="I1" s="12"/>
      <c r="J1" s="12"/>
      <c r="K1" s="12"/>
    </row>
    <row r="2" spans="2:31" ht="14.4" hidden="1">
      <c r="B2" s="76"/>
      <c r="D2" s="466" t="s">
        <v>24</v>
      </c>
      <c r="E2" s="467"/>
      <c r="F2" s="467"/>
      <c r="G2" s="468"/>
      <c r="H2" s="466" t="s">
        <v>25</v>
      </c>
      <c r="I2" s="469"/>
      <c r="J2" s="469"/>
      <c r="K2" s="469"/>
      <c r="L2" s="470"/>
      <c r="M2" s="466" t="s">
        <v>26</v>
      </c>
      <c r="N2" s="469"/>
      <c r="O2" s="469"/>
      <c r="P2" s="469"/>
      <c r="Q2" s="469"/>
      <c r="R2" s="469"/>
      <c r="S2" s="469"/>
      <c r="T2" s="469"/>
      <c r="U2" s="469"/>
      <c r="V2" s="469"/>
      <c r="W2" s="470"/>
      <c r="X2" s="8"/>
      <c r="Y2" s="204"/>
      <c r="Z2" s="146"/>
    </row>
    <row r="3" spans="2:31" s="12" customFormat="1" ht="123.75" customHeight="1">
      <c r="B3" s="361" t="s">
        <v>61</v>
      </c>
      <c r="C3" s="380" t="s">
        <v>62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row>
    <row r="4" spans="2:31"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1" ht="27" hidden="1" customHeight="1">
      <c r="B5" s="60">
        <v>2007</v>
      </c>
      <c r="C5" s="72"/>
      <c r="D5" s="181">
        <f>'T1'!D5/'T1'!D4*100-100</f>
        <v>-1.3466049846451114</v>
      </c>
      <c r="E5" s="182">
        <f>'T1'!E5/'T1'!E4*100-100</f>
        <v>4.7316466853831542</v>
      </c>
      <c r="F5" s="182">
        <f>'T1'!F5/'T1'!F4*100-100</f>
        <v>-4.0926213861566083</v>
      </c>
      <c r="G5" s="182">
        <f>'T1'!G5/'T1'!G4*100-100</f>
        <v>-7.24724865426181</v>
      </c>
      <c r="H5" s="183">
        <f>'T1'!H5/'T1'!H4*100-100</f>
        <v>6.8620817807626366</v>
      </c>
      <c r="I5" s="183">
        <f>'T1'!I5/'T1'!I4*100-100</f>
        <v>-1.2158585036716687</v>
      </c>
      <c r="J5" s="183">
        <f>'T1'!J5/'T1'!J4*100-100</f>
        <v>-17.212572480725925</v>
      </c>
      <c r="K5" s="183">
        <f>'T1'!K5/'T1'!K4*100-100</f>
        <v>1.1610769957487861</v>
      </c>
      <c r="L5" s="183">
        <f>'T1'!L5/'T1'!L4*100-100</f>
        <v>23.151961617022863</v>
      </c>
      <c r="M5" s="193">
        <f>'T1'!M5/'T1'!M4*100-100</f>
        <v>5.4284631041020788</v>
      </c>
      <c r="N5" s="193">
        <f>'T1'!N5/'T1'!N4*100-100</f>
        <v>2.5176993943778001</v>
      </c>
      <c r="O5" s="193">
        <f>'T1'!O5/'T1'!O4*100-100</f>
        <v>9.1710519957396457</v>
      </c>
      <c r="P5" s="193">
        <f>'T1'!P5/'T1'!P4*100-100</f>
        <v>4.0999999999999943</v>
      </c>
      <c r="Q5" s="193">
        <f>'T1'!Q5/'T1'!Q4*100-100</f>
        <v>18.380405371958403</v>
      </c>
      <c r="R5" s="193">
        <f>'T1'!R5/'T1'!R4*100-100</f>
        <v>2.4000000000000057</v>
      </c>
      <c r="S5" s="193">
        <f>'T1'!S5/'T1'!S4*100-100</f>
        <v>3.8649272623241018</v>
      </c>
      <c r="T5" s="193">
        <f>'T1'!T5/'T1'!T4*100-100</f>
        <v>11.299999999999997</v>
      </c>
      <c r="U5" s="193">
        <f>'T1'!U5/'T1'!U4*100-100</f>
        <v>10.000000000000014</v>
      </c>
      <c r="V5" s="193">
        <f>'T1'!V5/'T1'!V4*100-100</f>
        <v>3.7758340527317245</v>
      </c>
      <c r="W5" s="193">
        <f>'T1'!W5/'T1'!W4*100-100</f>
        <v>8.8724113362124655</v>
      </c>
      <c r="X5" s="198">
        <f>'T1'!X5/'T1'!X4*100-100</f>
        <v>4.4933544060850892</v>
      </c>
      <c r="Y5" s="207">
        <f>'T1'!Y5/'T1'!Y4*100-100</f>
        <v>45.573883590117816</v>
      </c>
      <c r="Z5" s="50">
        <f>'T1'!Z5/'T1'!Z4*100-100</f>
        <v>6.4597679891949014</v>
      </c>
      <c r="AA5" s="61"/>
    </row>
    <row r="6" spans="2:31" ht="20.25" hidden="1" customHeight="1">
      <c r="B6" s="60">
        <v>2008</v>
      </c>
      <c r="C6" s="72"/>
      <c r="D6" s="181">
        <f>'T1'!D6/'T1'!D5*100-100</f>
        <v>8.5999999999999801</v>
      </c>
      <c r="E6" s="182">
        <f>'T1'!E6/'T1'!E5*100-100</f>
        <v>5.1039654770627578</v>
      </c>
      <c r="F6" s="182">
        <f>'T1'!F6/'T1'!F5*100-100</f>
        <v>-3.3201314451929846</v>
      </c>
      <c r="G6" s="182">
        <f>'T1'!G6/'T1'!G5*100-100</f>
        <v>17.38077658018679</v>
      </c>
      <c r="H6" s="183">
        <f>'T1'!H6/'T1'!H5*100-100</f>
        <v>2.4193734822772939</v>
      </c>
      <c r="I6" s="183">
        <f>'T1'!I6/'T1'!I5*100-100</f>
        <v>3.7004753770359002</v>
      </c>
      <c r="J6" s="183">
        <f>'T1'!J6/'T1'!J5*100-100</f>
        <v>19.423493246993189</v>
      </c>
      <c r="K6" s="183">
        <f>'T1'!K6/'T1'!K5*100-100</f>
        <v>0.84657122311537591</v>
      </c>
      <c r="L6" s="183">
        <f>'T1'!L6/'T1'!L5*100-100</f>
        <v>38.983489705249866</v>
      </c>
      <c r="M6" s="193">
        <f>'T1'!M6/'T1'!M5*100-100</f>
        <v>9.5045687599997422</v>
      </c>
      <c r="N6" s="193">
        <f>'T1'!N6/'T1'!N5*100-100</f>
        <v>9.0755497430803871</v>
      </c>
      <c r="O6" s="193">
        <f>'T1'!O6/'T1'!O5*100-100</f>
        <v>3.8278599962842179</v>
      </c>
      <c r="P6" s="193">
        <f>'T1'!P6/'T1'!P5*100-100</f>
        <v>19.500000000000057</v>
      </c>
      <c r="Q6" s="193">
        <f>'T1'!Q6/'T1'!Q5*100-100</f>
        <v>10.781644687910713</v>
      </c>
      <c r="R6" s="193">
        <f>'T1'!R6/'T1'!R5*100-100</f>
        <v>2.4000000000000057</v>
      </c>
      <c r="S6" s="193">
        <f>'T1'!S6/'T1'!S5*100-100</f>
        <v>-1.8306603763185763</v>
      </c>
      <c r="T6" s="193">
        <f>'T1'!T6/'T1'!T5*100-100</f>
        <v>12.734106372296395</v>
      </c>
      <c r="U6" s="193">
        <f>'T1'!U6/'T1'!U5*100-100</f>
        <v>13.02545062030822</v>
      </c>
      <c r="V6" s="193">
        <f>'T1'!V6/'T1'!V5*100-100</f>
        <v>4.439205727112423</v>
      </c>
      <c r="W6" s="193">
        <f>'T1'!W6/'T1'!W5*100-100</f>
        <v>9.1613688484176237</v>
      </c>
      <c r="X6" s="198">
        <f>'T1'!X6/'T1'!X5*100-100</f>
        <v>9.3174233314594801</v>
      </c>
      <c r="Y6" s="207">
        <f>'T1'!Y6/'T1'!Y5*100-100</f>
        <v>-4.2307798138319015</v>
      </c>
      <c r="Z6" s="50">
        <f>'T1'!Z6/'T1'!Z5*100-100</f>
        <v>8.4306380242699817</v>
      </c>
      <c r="AA6" s="61"/>
    </row>
    <row r="7" spans="2:31" ht="20.25" hidden="1" customHeight="1">
      <c r="B7" s="60">
        <v>2009</v>
      </c>
      <c r="C7" s="72"/>
      <c r="D7" s="181">
        <f>'T1'!D7/'T1'!D6*100-100</f>
        <v>10.209647386846072</v>
      </c>
      <c r="E7" s="182">
        <f>'T1'!E7/'T1'!E6*100-100</f>
        <v>4.3665196467012066</v>
      </c>
      <c r="F7" s="182">
        <f>'T1'!F7/'T1'!F6*100-100</f>
        <v>0.72021484773374311</v>
      </c>
      <c r="G7" s="182">
        <f>'T1'!G7/'T1'!G6*100-100</f>
        <v>-5.7114630128117767</v>
      </c>
      <c r="H7" s="183">
        <f>'T1'!H7/'T1'!H6*100-100</f>
        <v>6.7516550123353483</v>
      </c>
      <c r="I7" s="183">
        <f>'T1'!I7/'T1'!I6*100-100</f>
        <v>-1.3056693979478666</v>
      </c>
      <c r="J7" s="183">
        <f>'T1'!J7/'T1'!J6*100-100</f>
        <v>7.5043898300072556</v>
      </c>
      <c r="K7" s="183">
        <f>'T1'!K7/'T1'!K6*100-100</f>
        <v>7.6501011709907232</v>
      </c>
      <c r="L7" s="183">
        <f>'T1'!L7/'T1'!L6*100-100</f>
        <v>9.3355354458181097</v>
      </c>
      <c r="M7" s="193">
        <f>'T1'!M7/'T1'!M6*100-100</f>
        <v>5.3917494416368896</v>
      </c>
      <c r="N7" s="193">
        <f>'T1'!N7/'T1'!N6*100-100</f>
        <v>-3.7785667823986131</v>
      </c>
      <c r="O7" s="193">
        <f>'T1'!O7/'T1'!O6*100-100</f>
        <v>4.4247858761263075</v>
      </c>
      <c r="P7" s="193">
        <f>'T1'!P7/'T1'!P6*100-100</f>
        <v>3.8723543389311885</v>
      </c>
      <c r="Q7" s="193">
        <f>'T1'!Q7/'T1'!Q6*100-100</f>
        <v>9.3234826286889216</v>
      </c>
      <c r="R7" s="193">
        <f>'T1'!R7/'T1'!R6*100-100</f>
        <v>2.4000000000000057</v>
      </c>
      <c r="S7" s="193">
        <f>'T1'!S7/'T1'!S6*100-100</f>
        <v>-1.5500615520755616</v>
      </c>
      <c r="T7" s="193">
        <f>'T1'!T7/'T1'!T6*100-100</f>
        <v>11.687427187715912</v>
      </c>
      <c r="U7" s="193">
        <f>'T1'!U7/'T1'!U6*100-100</f>
        <v>12.353155938741693</v>
      </c>
      <c r="V7" s="193">
        <f>'T1'!V7/'T1'!V6*100-100</f>
        <v>15.152343765660973</v>
      </c>
      <c r="W7" s="193">
        <f>'T1'!W7/'T1'!W6*100-100</f>
        <v>7.4706980818651374</v>
      </c>
      <c r="X7" s="198">
        <f>'T1'!X7/'T1'!X6*100-100</f>
        <v>5.7845251555840065</v>
      </c>
      <c r="Y7" s="207">
        <f>'T1'!Y7/'T1'!Y6*100-100</f>
        <v>-25.194111672337456</v>
      </c>
      <c r="Z7" s="50">
        <f>'T1'!Z7/'T1'!Z6*100-100</f>
        <v>3.9936181714969479</v>
      </c>
      <c r="AA7" s="61"/>
    </row>
    <row r="8" spans="2:31" ht="20.25" hidden="1" customHeight="1">
      <c r="B8" s="60">
        <v>2010</v>
      </c>
      <c r="D8" s="32">
        <f>'T1'!D8/'T1'!D7*100-100</f>
        <v>5.0000539094517364</v>
      </c>
      <c r="E8" s="182">
        <f>'T1'!E8/'T1'!E7*100-100</f>
        <v>4.6493195470650051</v>
      </c>
      <c r="F8" s="182">
        <f>'T1'!F8/'T1'!F7*100-100</f>
        <v>10.07128877010814</v>
      </c>
      <c r="G8" s="182">
        <f>'T1'!G8/'T1'!G7*100-100</f>
        <v>1.4907404468012686</v>
      </c>
      <c r="H8" s="183">
        <f>'T1'!H8/'T1'!H7*100-100</f>
        <v>7.6427830219497821</v>
      </c>
      <c r="I8" s="183">
        <f>'T1'!I8/'T1'!I7*100-100</f>
        <v>7.6004356256203209</v>
      </c>
      <c r="J8" s="183">
        <f>'T1'!J8/'T1'!J7*100-100</f>
        <v>12.260229323741484</v>
      </c>
      <c r="K8" s="183">
        <f>'T1'!K8/'T1'!K7*100-100</f>
        <v>5.2637697178197698</v>
      </c>
      <c r="L8" s="183">
        <f>'T1'!L8/'T1'!L7*100-100</f>
        <v>2.4999999999997442</v>
      </c>
      <c r="M8" s="193">
        <f>'T1'!M8/'T1'!M7*100-100</f>
        <v>13.340973852397028</v>
      </c>
      <c r="N8" s="193">
        <f>'T1'!N8/'T1'!N7*100-100</f>
        <v>2.6877702074690859</v>
      </c>
      <c r="O8" s="193">
        <f>'T1'!O8/'T1'!O7*100-100</f>
        <v>8.0344344616680985</v>
      </c>
      <c r="P8" s="193">
        <f>'T1'!P8/'T1'!P7*100-100</f>
        <v>24.47131263344275</v>
      </c>
      <c r="Q8" s="193">
        <f>'T1'!Q8/'T1'!Q7*100-100</f>
        <v>16.749668529543143</v>
      </c>
      <c r="R8" s="193">
        <f>'T1'!R8/'T1'!R7*100-100</f>
        <v>2.3999999999999204</v>
      </c>
      <c r="S8" s="193">
        <f>'T1'!S8/'T1'!S7*100-100</f>
        <v>23.101047420641834</v>
      </c>
      <c r="T8" s="193">
        <f>'T1'!T8/'T1'!T7*100-100</f>
        <v>3.3754509600378384</v>
      </c>
      <c r="U8" s="193">
        <f>'T1'!U8/'T1'!U7*100-100</f>
        <v>5.2823740596394089</v>
      </c>
      <c r="V8" s="193">
        <f>'T1'!V8/'T1'!V7*100-100</f>
        <v>11.240527828975061</v>
      </c>
      <c r="W8" s="193">
        <f>'T1'!W8/'T1'!W7*100-100</f>
        <v>10.70346615366158</v>
      </c>
      <c r="X8" s="198">
        <f>'T1'!X8/'T1'!X7*100-100</f>
        <v>7.5945982799118497</v>
      </c>
      <c r="Y8" s="207">
        <f>'T1'!Y8/'T1'!Y7*100-100</f>
        <v>10.540410082004087</v>
      </c>
      <c r="Z8" s="50">
        <f>'T1'!Z8/'T1'!Z7*100-100</f>
        <v>7.7171007429217724</v>
      </c>
      <c r="AA8" s="61"/>
    </row>
    <row r="9" spans="2:31" ht="5.25" customHeight="1">
      <c r="B9" s="1"/>
      <c r="D9" s="178"/>
      <c r="E9" s="184"/>
      <c r="F9" s="178"/>
      <c r="G9" s="178"/>
      <c r="H9" s="185"/>
      <c r="I9" s="194"/>
      <c r="J9" s="194"/>
      <c r="K9" s="194"/>
      <c r="L9" s="194"/>
      <c r="M9" s="195"/>
      <c r="N9" s="196"/>
      <c r="O9" s="192"/>
      <c r="P9" s="195"/>
      <c r="Q9" s="195"/>
      <c r="R9" s="196"/>
      <c r="S9" s="192"/>
      <c r="T9" s="192"/>
      <c r="U9" s="196"/>
      <c r="V9" s="196"/>
      <c r="W9" s="196"/>
      <c r="X9" s="199"/>
      <c r="Y9" s="208"/>
      <c r="Z9" s="39"/>
    </row>
    <row r="10" spans="2:31" ht="30" customHeight="1">
      <c r="B10" s="1">
        <v>2006</v>
      </c>
      <c r="C10" s="186">
        <v>1</v>
      </c>
      <c r="D10" s="181"/>
      <c r="E10" s="182"/>
      <c r="F10" s="181"/>
      <c r="G10" s="182"/>
      <c r="H10" s="183"/>
      <c r="I10" s="183"/>
      <c r="J10" s="183"/>
      <c r="K10" s="183"/>
      <c r="L10" s="183"/>
      <c r="M10" s="193"/>
      <c r="N10" s="193"/>
      <c r="O10" s="193"/>
      <c r="P10" s="193"/>
      <c r="Q10" s="193"/>
      <c r="R10" s="193"/>
      <c r="S10" s="193"/>
      <c r="T10" s="193"/>
      <c r="U10" s="193"/>
      <c r="V10" s="193"/>
      <c r="W10" s="193"/>
      <c r="X10" s="198"/>
      <c r="Y10" s="207"/>
      <c r="Z10" s="50"/>
      <c r="AC10" s="38">
        <f>D10+E10+F10+G10</f>
        <v>0</v>
      </c>
      <c r="AD10" s="38">
        <f>H10+I10+J10+K10+L10</f>
        <v>0</v>
      </c>
      <c r="AE10" s="38">
        <f>M10+N10+O10+P10+Q10+R10+S10+T10+U10+V10+W10</f>
        <v>0</v>
      </c>
    </row>
    <row r="11" spans="2:31" ht="18.75" customHeight="1">
      <c r="B11" s="1"/>
      <c r="C11" s="186">
        <v>2</v>
      </c>
      <c r="D11" s="181" t="e">
        <f>'qly growth rates'!C6</f>
        <v>#REF!</v>
      </c>
      <c r="E11" s="182" t="e">
        <f>'qly growth rates'!D6</f>
        <v>#REF!</v>
      </c>
      <c r="F11" s="181" t="e">
        <f>'qly growth rates'!E6</f>
        <v>#REF!</v>
      </c>
      <c r="G11" s="182" t="e">
        <f>'qly growth rates'!F6</f>
        <v>#REF!</v>
      </c>
      <c r="H11" s="183" t="e">
        <f>'qly growth rates'!G6</f>
        <v>#REF!</v>
      </c>
      <c r="I11" s="183" t="e">
        <f>'qly growth rates'!H6</f>
        <v>#REF!</v>
      </c>
      <c r="J11" s="183" t="e">
        <f>'qly growth rates'!I6</f>
        <v>#REF!</v>
      </c>
      <c r="K11" s="183" t="e">
        <f>'qly growth rates'!J6</f>
        <v>#REF!</v>
      </c>
      <c r="L11" s="183" t="e">
        <f>'qly growth rates'!K6</f>
        <v>#REF!</v>
      </c>
      <c r="M11" s="193" t="e">
        <f>'qly growth rates'!L6</f>
        <v>#REF!</v>
      </c>
      <c r="N11" s="193" t="e">
        <f>'qly growth rates'!M6</f>
        <v>#REF!</v>
      </c>
      <c r="O11" s="193" t="e">
        <f>'qly growth rates'!N6</f>
        <v>#REF!</v>
      </c>
      <c r="P11" s="193" t="e">
        <f>'qly growth rates'!O6</f>
        <v>#REF!</v>
      </c>
      <c r="Q11" s="193" t="e">
        <f>'qly growth rates'!P6</f>
        <v>#REF!</v>
      </c>
      <c r="R11" s="193" t="e">
        <f>'qly growth rates'!Q6</f>
        <v>#REF!</v>
      </c>
      <c r="S11" s="193" t="e">
        <f>'qly growth rates'!R6</f>
        <v>#REF!</v>
      </c>
      <c r="T11" s="193" t="e">
        <f>'qly growth rates'!S6</f>
        <v>#REF!</v>
      </c>
      <c r="U11" s="193" t="e">
        <f>'qly growth rates'!T6</f>
        <v>#REF!</v>
      </c>
      <c r="V11" s="193" t="e">
        <f>'qly growth rates'!U6</f>
        <v>#REF!</v>
      </c>
      <c r="W11" s="193" t="e">
        <f>'qly growth rates'!V6</f>
        <v>#REF!</v>
      </c>
      <c r="X11" s="198" t="e">
        <f>'qly growth rates'!W6</f>
        <v>#REF!</v>
      </c>
      <c r="Y11" s="207" t="e">
        <f>'qly growth rates'!X6</f>
        <v>#REF!</v>
      </c>
      <c r="Z11" s="50" t="e">
        <f>'qly growth rates'!Y6</f>
        <v>#REF!</v>
      </c>
      <c r="AC11" s="58" t="e">
        <f>'T1'!AC11/'T1'!AC10*100-100</f>
        <v>#REF!</v>
      </c>
      <c r="AD11" s="58" t="e">
        <f>'T1'!AD11/'T1'!AD10*100-100</f>
        <v>#REF!</v>
      </c>
      <c r="AE11" s="58" t="e">
        <f>'T1'!AE11/'T1'!AE10*100-100</f>
        <v>#REF!</v>
      </c>
    </row>
    <row r="12" spans="2:31" ht="18.75" customHeight="1">
      <c r="B12" s="1"/>
      <c r="C12" s="186">
        <v>3</v>
      </c>
      <c r="D12" s="181" t="e">
        <f>'qly growth rates'!C7</f>
        <v>#REF!</v>
      </c>
      <c r="E12" s="182" t="e">
        <f>'qly growth rates'!D7</f>
        <v>#REF!</v>
      </c>
      <c r="F12" s="181" t="e">
        <f>'qly growth rates'!E7</f>
        <v>#REF!</v>
      </c>
      <c r="G12" s="182" t="e">
        <f>'qly growth rates'!F7</f>
        <v>#REF!</v>
      </c>
      <c r="H12" s="183" t="e">
        <f>'qly growth rates'!G7</f>
        <v>#REF!</v>
      </c>
      <c r="I12" s="183" t="e">
        <f>'qly growth rates'!H7</f>
        <v>#REF!</v>
      </c>
      <c r="J12" s="183" t="e">
        <f>'qly growth rates'!I7</f>
        <v>#REF!</v>
      </c>
      <c r="K12" s="183" t="e">
        <f>'qly growth rates'!J7</f>
        <v>#REF!</v>
      </c>
      <c r="L12" s="183" t="e">
        <f>'qly growth rates'!K7</f>
        <v>#REF!</v>
      </c>
      <c r="M12" s="193" t="e">
        <f>'qly growth rates'!L7</f>
        <v>#REF!</v>
      </c>
      <c r="N12" s="193" t="e">
        <f>'qly growth rates'!M7</f>
        <v>#REF!</v>
      </c>
      <c r="O12" s="193" t="e">
        <f>'qly growth rates'!N7</f>
        <v>#REF!</v>
      </c>
      <c r="P12" s="193" t="e">
        <f>'qly growth rates'!O7</f>
        <v>#REF!</v>
      </c>
      <c r="Q12" s="193" t="e">
        <f>'qly growth rates'!P7</f>
        <v>#REF!</v>
      </c>
      <c r="R12" s="193" t="e">
        <f>'qly growth rates'!Q7</f>
        <v>#REF!</v>
      </c>
      <c r="S12" s="193" t="e">
        <f>'qly growth rates'!R7</f>
        <v>#REF!</v>
      </c>
      <c r="T12" s="193" t="e">
        <f>'qly growth rates'!S7</f>
        <v>#REF!</v>
      </c>
      <c r="U12" s="193" t="e">
        <f>'qly growth rates'!T7</f>
        <v>#REF!</v>
      </c>
      <c r="V12" s="193" t="e">
        <f>'qly growth rates'!U7</f>
        <v>#REF!</v>
      </c>
      <c r="W12" s="193" t="e">
        <f>'qly growth rates'!V7</f>
        <v>#REF!</v>
      </c>
      <c r="X12" s="198" t="e">
        <f>'qly growth rates'!W7</f>
        <v>#REF!</v>
      </c>
      <c r="Y12" s="207" t="e">
        <f>'qly growth rates'!X7</f>
        <v>#REF!</v>
      </c>
      <c r="Z12" s="50" t="e">
        <f>'qly growth rates'!Y7</f>
        <v>#REF!</v>
      </c>
      <c r="AC12" s="58" t="e">
        <f>'T1'!AC12/'T1'!AC11*100-100</f>
        <v>#REF!</v>
      </c>
      <c r="AD12" s="58" t="e">
        <f>'T1'!AD12/'T1'!AD11*100-100</f>
        <v>#REF!</v>
      </c>
      <c r="AE12" s="58" t="e">
        <f>'T1'!AE12/'T1'!AE11*100-100</f>
        <v>#REF!</v>
      </c>
    </row>
    <row r="13" spans="2:31" ht="18.75" customHeight="1">
      <c r="B13" s="1"/>
      <c r="C13" s="186">
        <v>4</v>
      </c>
      <c r="D13" s="181" t="e">
        <f>'qly growth rates'!C8</f>
        <v>#REF!</v>
      </c>
      <c r="E13" s="182" t="e">
        <f>'qly growth rates'!D8</f>
        <v>#REF!</v>
      </c>
      <c r="F13" s="181" t="e">
        <f>'qly growth rates'!E8</f>
        <v>#REF!</v>
      </c>
      <c r="G13" s="182" t="e">
        <f>'qly growth rates'!F8</f>
        <v>#REF!</v>
      </c>
      <c r="H13" s="183" t="e">
        <f>'qly growth rates'!G8</f>
        <v>#REF!</v>
      </c>
      <c r="I13" s="183" t="e">
        <f>'qly growth rates'!H8</f>
        <v>#REF!</v>
      </c>
      <c r="J13" s="183" t="e">
        <f>'qly growth rates'!I8</f>
        <v>#REF!</v>
      </c>
      <c r="K13" s="183" t="e">
        <f>'qly growth rates'!J8</f>
        <v>#REF!</v>
      </c>
      <c r="L13" s="183" t="e">
        <f>'qly growth rates'!K8</f>
        <v>#REF!</v>
      </c>
      <c r="M13" s="193" t="e">
        <f>'qly growth rates'!L8</f>
        <v>#REF!</v>
      </c>
      <c r="N13" s="193" t="e">
        <f>'qly growth rates'!M8</f>
        <v>#REF!</v>
      </c>
      <c r="O13" s="193" t="e">
        <f>'qly growth rates'!N8</f>
        <v>#REF!</v>
      </c>
      <c r="P13" s="193" t="e">
        <f>'qly growth rates'!O8</f>
        <v>#REF!</v>
      </c>
      <c r="Q13" s="193" t="e">
        <f>'qly growth rates'!P8</f>
        <v>#REF!</v>
      </c>
      <c r="R13" s="193" t="e">
        <f>'qly growth rates'!Q8</f>
        <v>#REF!</v>
      </c>
      <c r="S13" s="193" t="e">
        <f>'qly growth rates'!R8</f>
        <v>#REF!</v>
      </c>
      <c r="T13" s="193" t="e">
        <f>'qly growth rates'!S8</f>
        <v>#REF!</v>
      </c>
      <c r="U13" s="193" t="e">
        <f>'qly growth rates'!T8</f>
        <v>#REF!</v>
      </c>
      <c r="V13" s="193" t="e">
        <f>'qly growth rates'!U8</f>
        <v>#REF!</v>
      </c>
      <c r="W13" s="193" t="e">
        <f>'qly growth rates'!V8</f>
        <v>#REF!</v>
      </c>
      <c r="X13" s="198" t="e">
        <f>'qly growth rates'!W8</f>
        <v>#REF!</v>
      </c>
      <c r="Y13" s="207" t="e">
        <f>'qly growth rates'!X8</f>
        <v>#REF!</v>
      </c>
      <c r="Z13" s="50" t="e">
        <f>'qly growth rates'!Y8</f>
        <v>#REF!</v>
      </c>
      <c r="AC13" s="58" t="e">
        <f>'T1'!AC13/'T1'!AC12*100-100</f>
        <v>#REF!</v>
      </c>
      <c r="AD13" s="58" t="e">
        <f>'T1'!AD13/'T1'!AD12*100-100</f>
        <v>#REF!</v>
      </c>
      <c r="AE13" s="58" t="e">
        <f>'T1'!AE13/'T1'!AE12*100-100</f>
        <v>#REF!</v>
      </c>
    </row>
    <row r="14" spans="2:31" ht="35.25" customHeight="1">
      <c r="B14" s="1">
        <v>2007</v>
      </c>
      <c r="C14" s="186">
        <v>1</v>
      </c>
      <c r="D14" s="181" t="e">
        <f>'qly growth rates'!C9</f>
        <v>#REF!</v>
      </c>
      <c r="E14" s="182" t="e">
        <f>'qly growth rates'!D9</f>
        <v>#REF!</v>
      </c>
      <c r="F14" s="181" t="e">
        <f>'qly growth rates'!E9</f>
        <v>#REF!</v>
      </c>
      <c r="G14" s="182" t="e">
        <f>'qly growth rates'!F9</f>
        <v>#REF!</v>
      </c>
      <c r="H14" s="183" t="e">
        <f>'qly growth rates'!G9</f>
        <v>#REF!</v>
      </c>
      <c r="I14" s="183" t="e">
        <f>'qly growth rates'!H9</f>
        <v>#REF!</v>
      </c>
      <c r="J14" s="183" t="e">
        <f>'qly growth rates'!I9</f>
        <v>#REF!</v>
      </c>
      <c r="K14" s="183" t="e">
        <f>'qly growth rates'!J9</f>
        <v>#REF!</v>
      </c>
      <c r="L14" s="183" t="e">
        <f>'qly growth rates'!K9</f>
        <v>#REF!</v>
      </c>
      <c r="M14" s="193" t="e">
        <f>'qly growth rates'!L9</f>
        <v>#REF!</v>
      </c>
      <c r="N14" s="193" t="e">
        <f>'qly growth rates'!M9</f>
        <v>#REF!</v>
      </c>
      <c r="O14" s="193" t="e">
        <f>'qly growth rates'!N9</f>
        <v>#REF!</v>
      </c>
      <c r="P14" s="193" t="e">
        <f>'qly growth rates'!O9</f>
        <v>#REF!</v>
      </c>
      <c r="Q14" s="193" t="e">
        <f>'qly growth rates'!P9</f>
        <v>#REF!</v>
      </c>
      <c r="R14" s="193" t="e">
        <f>'qly growth rates'!Q9</f>
        <v>#REF!</v>
      </c>
      <c r="S14" s="193" t="e">
        <f>'qly growth rates'!R9</f>
        <v>#REF!</v>
      </c>
      <c r="T14" s="193" t="e">
        <f>'qly growth rates'!S9</f>
        <v>#REF!</v>
      </c>
      <c r="U14" s="193" t="e">
        <f>'qly growth rates'!T9</f>
        <v>#REF!</v>
      </c>
      <c r="V14" s="193" t="e">
        <f>'qly growth rates'!U9</f>
        <v>#REF!</v>
      </c>
      <c r="W14" s="193" t="e">
        <f>'qly growth rates'!V9</f>
        <v>#REF!</v>
      </c>
      <c r="X14" s="198" t="e">
        <f>'qly growth rates'!W9</f>
        <v>#REF!</v>
      </c>
      <c r="Y14" s="207" t="e">
        <f>'qly growth rates'!X9</f>
        <v>#REF!</v>
      </c>
      <c r="Z14" s="50" t="e">
        <f>'qly growth rates'!Y9</f>
        <v>#REF!</v>
      </c>
      <c r="AC14" s="58" t="e">
        <f>'T1'!AC14/'T1'!AC13*100-100</f>
        <v>#REF!</v>
      </c>
      <c r="AD14" s="58" t="e">
        <f>'T1'!AD14/'T1'!AD13*100-100</f>
        <v>#REF!</v>
      </c>
      <c r="AE14" s="58" t="e">
        <f>'T1'!AE14/'T1'!AE13*100-100</f>
        <v>#REF!</v>
      </c>
    </row>
    <row r="15" spans="2:31" ht="18.75" customHeight="1">
      <c r="B15" s="1"/>
      <c r="C15" s="186">
        <v>2</v>
      </c>
      <c r="D15" s="181" t="e">
        <f>'qly growth rates'!C10</f>
        <v>#REF!</v>
      </c>
      <c r="E15" s="182" t="e">
        <f>'qly growth rates'!D10</f>
        <v>#REF!</v>
      </c>
      <c r="F15" s="181" t="e">
        <f>'qly growth rates'!E10</f>
        <v>#REF!</v>
      </c>
      <c r="G15" s="182" t="e">
        <f>'qly growth rates'!F10</f>
        <v>#REF!</v>
      </c>
      <c r="H15" s="183" t="e">
        <f>'qly growth rates'!G10</f>
        <v>#REF!</v>
      </c>
      <c r="I15" s="183" t="e">
        <f>'qly growth rates'!H10</f>
        <v>#REF!</v>
      </c>
      <c r="J15" s="183" t="e">
        <f>'qly growth rates'!I10</f>
        <v>#REF!</v>
      </c>
      <c r="K15" s="183" t="e">
        <f>'qly growth rates'!J10</f>
        <v>#REF!</v>
      </c>
      <c r="L15" s="183" t="e">
        <f>'qly growth rates'!K10</f>
        <v>#REF!</v>
      </c>
      <c r="M15" s="193" t="e">
        <f>'qly growth rates'!L10</f>
        <v>#REF!</v>
      </c>
      <c r="N15" s="193" t="e">
        <f>'qly growth rates'!M10</f>
        <v>#REF!</v>
      </c>
      <c r="O15" s="193" t="e">
        <f>'qly growth rates'!N10</f>
        <v>#REF!</v>
      </c>
      <c r="P15" s="193" t="e">
        <f>'qly growth rates'!O10</f>
        <v>#REF!</v>
      </c>
      <c r="Q15" s="193" t="e">
        <f>'qly growth rates'!P10</f>
        <v>#REF!</v>
      </c>
      <c r="R15" s="193" t="e">
        <f>'qly growth rates'!Q10</f>
        <v>#REF!</v>
      </c>
      <c r="S15" s="193" t="e">
        <f>'qly growth rates'!R10</f>
        <v>#REF!</v>
      </c>
      <c r="T15" s="193" t="e">
        <f>'qly growth rates'!S10</f>
        <v>#REF!</v>
      </c>
      <c r="U15" s="193" t="e">
        <f>'qly growth rates'!T10</f>
        <v>#REF!</v>
      </c>
      <c r="V15" s="193" t="e">
        <f>'qly growth rates'!U10</f>
        <v>#REF!</v>
      </c>
      <c r="W15" s="193" t="e">
        <f>'qly growth rates'!V10</f>
        <v>#REF!</v>
      </c>
      <c r="X15" s="198" t="e">
        <f>'qly growth rates'!W10</f>
        <v>#REF!</v>
      </c>
      <c r="Y15" s="207" t="e">
        <f>'qly growth rates'!X10</f>
        <v>#REF!</v>
      </c>
      <c r="Z15" s="50" t="e">
        <f>'qly growth rates'!Y10</f>
        <v>#REF!</v>
      </c>
      <c r="AC15" s="58" t="e">
        <f>'T1'!AC15/'T1'!AC14*100-100</f>
        <v>#REF!</v>
      </c>
      <c r="AD15" s="58" t="e">
        <f>'T1'!AD15/'T1'!AD14*100-100</f>
        <v>#REF!</v>
      </c>
      <c r="AE15" s="58" t="e">
        <f>'T1'!AE15/'T1'!AE14*100-100</f>
        <v>#REF!</v>
      </c>
    </row>
    <row r="16" spans="2:31" ht="18.75" customHeight="1">
      <c r="B16" s="1"/>
      <c r="C16" s="186">
        <v>3</v>
      </c>
      <c r="D16" s="181" t="e">
        <f>'qly growth rates'!C11</f>
        <v>#REF!</v>
      </c>
      <c r="E16" s="182" t="e">
        <f>'qly growth rates'!D11</f>
        <v>#REF!</v>
      </c>
      <c r="F16" s="181" t="e">
        <f>'qly growth rates'!E11</f>
        <v>#REF!</v>
      </c>
      <c r="G16" s="182" t="e">
        <f>'qly growth rates'!F11</f>
        <v>#REF!</v>
      </c>
      <c r="H16" s="183" t="e">
        <f>'qly growth rates'!G11</f>
        <v>#REF!</v>
      </c>
      <c r="I16" s="183" t="e">
        <f>'qly growth rates'!H11</f>
        <v>#REF!</v>
      </c>
      <c r="J16" s="183" t="e">
        <f>'qly growth rates'!I11</f>
        <v>#REF!</v>
      </c>
      <c r="K16" s="183" t="e">
        <f>'qly growth rates'!J11</f>
        <v>#REF!</v>
      </c>
      <c r="L16" s="183" t="e">
        <f>'qly growth rates'!K11</f>
        <v>#REF!</v>
      </c>
      <c r="M16" s="193" t="e">
        <f>'qly growth rates'!L11</f>
        <v>#REF!</v>
      </c>
      <c r="N16" s="193" t="e">
        <f>'qly growth rates'!M11</f>
        <v>#REF!</v>
      </c>
      <c r="O16" s="193" t="e">
        <f>'qly growth rates'!N11</f>
        <v>#REF!</v>
      </c>
      <c r="P16" s="193" t="e">
        <f>'qly growth rates'!O11</f>
        <v>#REF!</v>
      </c>
      <c r="Q16" s="193" t="e">
        <f>'qly growth rates'!P11</f>
        <v>#REF!</v>
      </c>
      <c r="R16" s="193" t="e">
        <f>'qly growth rates'!Q11</f>
        <v>#REF!</v>
      </c>
      <c r="S16" s="193" t="e">
        <f>'qly growth rates'!R11</f>
        <v>#REF!</v>
      </c>
      <c r="T16" s="193" t="e">
        <f>'qly growth rates'!S11</f>
        <v>#REF!</v>
      </c>
      <c r="U16" s="193" t="e">
        <f>'qly growth rates'!T11</f>
        <v>#REF!</v>
      </c>
      <c r="V16" s="193" t="e">
        <f>'qly growth rates'!U11</f>
        <v>#REF!</v>
      </c>
      <c r="W16" s="193" t="e">
        <f>'qly growth rates'!V11</f>
        <v>#REF!</v>
      </c>
      <c r="X16" s="198" t="e">
        <f>'qly growth rates'!W11</f>
        <v>#REF!</v>
      </c>
      <c r="Y16" s="207" t="e">
        <f>'qly growth rates'!X11</f>
        <v>#REF!</v>
      </c>
      <c r="Z16" s="50" t="e">
        <f>'qly growth rates'!Y11</f>
        <v>#REF!</v>
      </c>
      <c r="AC16" s="58" t="e">
        <f>'T1'!AC16/'T1'!AC15*100-100</f>
        <v>#REF!</v>
      </c>
      <c r="AD16" s="58" t="e">
        <f>'T1'!AD16/'T1'!AD15*100-100</f>
        <v>#REF!</v>
      </c>
      <c r="AE16" s="58" t="e">
        <f>'T1'!AE16/'T1'!AE15*100-100</f>
        <v>#REF!</v>
      </c>
    </row>
    <row r="17" spans="2:31" ht="18.75" customHeight="1">
      <c r="B17" s="1"/>
      <c r="C17" s="186">
        <v>4</v>
      </c>
      <c r="D17" s="181" t="e">
        <f>'qly growth rates'!C12</f>
        <v>#REF!</v>
      </c>
      <c r="E17" s="182" t="e">
        <f>'qly growth rates'!D12</f>
        <v>#REF!</v>
      </c>
      <c r="F17" s="181" t="e">
        <f>'qly growth rates'!E12</f>
        <v>#REF!</v>
      </c>
      <c r="G17" s="182" t="e">
        <f>'qly growth rates'!F12</f>
        <v>#REF!</v>
      </c>
      <c r="H17" s="183" t="e">
        <f>'qly growth rates'!G12</f>
        <v>#REF!</v>
      </c>
      <c r="I17" s="183" t="e">
        <f>'qly growth rates'!H12</f>
        <v>#REF!</v>
      </c>
      <c r="J17" s="183" t="e">
        <f>'qly growth rates'!I12</f>
        <v>#REF!</v>
      </c>
      <c r="K17" s="183" t="e">
        <f>'qly growth rates'!J12</f>
        <v>#REF!</v>
      </c>
      <c r="L17" s="183" t="e">
        <f>'qly growth rates'!K12</f>
        <v>#REF!</v>
      </c>
      <c r="M17" s="193" t="e">
        <f>'qly growth rates'!L12</f>
        <v>#REF!</v>
      </c>
      <c r="N17" s="193" t="e">
        <f>'qly growth rates'!M12</f>
        <v>#REF!</v>
      </c>
      <c r="O17" s="193" t="e">
        <f>'qly growth rates'!N12</f>
        <v>#REF!</v>
      </c>
      <c r="P17" s="193" t="e">
        <f>'qly growth rates'!O12</f>
        <v>#REF!</v>
      </c>
      <c r="Q17" s="193" t="e">
        <f>'qly growth rates'!P12</f>
        <v>#REF!</v>
      </c>
      <c r="R17" s="193" t="e">
        <f>'qly growth rates'!Q12</f>
        <v>#REF!</v>
      </c>
      <c r="S17" s="193" t="e">
        <f>'qly growth rates'!R12</f>
        <v>#REF!</v>
      </c>
      <c r="T17" s="193" t="e">
        <f>'qly growth rates'!S12</f>
        <v>#REF!</v>
      </c>
      <c r="U17" s="193" t="e">
        <f>'qly growth rates'!T12</f>
        <v>#REF!</v>
      </c>
      <c r="V17" s="193" t="e">
        <f>'qly growth rates'!U12</f>
        <v>#REF!</v>
      </c>
      <c r="W17" s="193" t="e">
        <f>'qly growth rates'!V12</f>
        <v>#REF!</v>
      </c>
      <c r="X17" s="198" t="e">
        <f>'qly growth rates'!W12</f>
        <v>#REF!</v>
      </c>
      <c r="Y17" s="207" t="e">
        <f>'qly growth rates'!X12</f>
        <v>#REF!</v>
      </c>
      <c r="Z17" s="50" t="e">
        <f>'qly growth rates'!Y12</f>
        <v>#REF!</v>
      </c>
      <c r="AC17" s="58" t="e">
        <f>'T1'!AC17/'T1'!AC16*100-100</f>
        <v>#REF!</v>
      </c>
      <c r="AD17" s="58" t="e">
        <f>'T1'!AD17/'T1'!AD16*100-100</f>
        <v>#REF!</v>
      </c>
      <c r="AE17" s="58" t="e">
        <f>'T1'!AE17/'T1'!AE16*100-100</f>
        <v>#REF!</v>
      </c>
    </row>
    <row r="18" spans="2:31" ht="30" customHeight="1">
      <c r="B18" s="1">
        <v>2008</v>
      </c>
      <c r="C18" s="186">
        <v>1</v>
      </c>
      <c r="D18" s="181" t="e">
        <f>'qly growth rates'!C13</f>
        <v>#REF!</v>
      </c>
      <c r="E18" s="182" t="e">
        <f>'qly growth rates'!D13</f>
        <v>#REF!</v>
      </c>
      <c r="F18" s="181" t="e">
        <f>'qly growth rates'!E13</f>
        <v>#REF!</v>
      </c>
      <c r="G18" s="182" t="e">
        <f>'qly growth rates'!F13</f>
        <v>#REF!</v>
      </c>
      <c r="H18" s="183" t="e">
        <f>'qly growth rates'!G13</f>
        <v>#REF!</v>
      </c>
      <c r="I18" s="183" t="e">
        <f>'qly growth rates'!H13</f>
        <v>#REF!</v>
      </c>
      <c r="J18" s="183" t="e">
        <f>'qly growth rates'!I13</f>
        <v>#REF!</v>
      </c>
      <c r="K18" s="183" t="e">
        <f>'qly growth rates'!J13</f>
        <v>#REF!</v>
      </c>
      <c r="L18" s="183" t="e">
        <f>'qly growth rates'!K13</f>
        <v>#REF!</v>
      </c>
      <c r="M18" s="193" t="e">
        <f>'qly growth rates'!L13</f>
        <v>#REF!</v>
      </c>
      <c r="N18" s="193" t="e">
        <f>'qly growth rates'!M13</f>
        <v>#REF!</v>
      </c>
      <c r="O18" s="193" t="e">
        <f>'qly growth rates'!N13</f>
        <v>#REF!</v>
      </c>
      <c r="P18" s="193" t="e">
        <f>'qly growth rates'!O13</f>
        <v>#REF!</v>
      </c>
      <c r="Q18" s="193" t="e">
        <f>'qly growth rates'!P13</f>
        <v>#REF!</v>
      </c>
      <c r="R18" s="193" t="e">
        <f>'qly growth rates'!Q13</f>
        <v>#REF!</v>
      </c>
      <c r="S18" s="193" t="e">
        <f>'qly growth rates'!R13</f>
        <v>#REF!</v>
      </c>
      <c r="T18" s="193" t="e">
        <f>'qly growth rates'!S13</f>
        <v>#REF!</v>
      </c>
      <c r="U18" s="193" t="e">
        <f>'qly growth rates'!T13</f>
        <v>#REF!</v>
      </c>
      <c r="V18" s="193" t="e">
        <f>'qly growth rates'!U13</f>
        <v>#REF!</v>
      </c>
      <c r="W18" s="193" t="e">
        <f>'qly growth rates'!V13</f>
        <v>#REF!</v>
      </c>
      <c r="X18" s="198" t="e">
        <f>'qly growth rates'!W13</f>
        <v>#REF!</v>
      </c>
      <c r="Y18" s="207" t="e">
        <f>'qly growth rates'!X13</f>
        <v>#REF!</v>
      </c>
      <c r="Z18" s="50" t="e">
        <f>'qly growth rates'!Y13</f>
        <v>#REF!</v>
      </c>
      <c r="AC18" s="58" t="e">
        <f>'T1'!AC18/'T1'!AC17*100-100</f>
        <v>#REF!</v>
      </c>
      <c r="AD18" s="58" t="e">
        <f>'T1'!AD18/'T1'!AD17*100-100</f>
        <v>#REF!</v>
      </c>
      <c r="AE18" s="58" t="e">
        <f>'T1'!AE18/'T1'!AE17*100-100</f>
        <v>#REF!</v>
      </c>
    </row>
    <row r="19" spans="2:31" ht="18.75" customHeight="1">
      <c r="B19" s="1"/>
      <c r="C19" s="186">
        <v>2</v>
      </c>
      <c r="D19" s="181" t="e">
        <f>'qly growth rates'!C14</f>
        <v>#REF!</v>
      </c>
      <c r="E19" s="182" t="e">
        <f>'qly growth rates'!D14</f>
        <v>#REF!</v>
      </c>
      <c r="F19" s="181" t="e">
        <f>'qly growth rates'!E14</f>
        <v>#REF!</v>
      </c>
      <c r="G19" s="182" t="e">
        <f>'qly growth rates'!F14</f>
        <v>#REF!</v>
      </c>
      <c r="H19" s="183" t="e">
        <f>'qly growth rates'!G14</f>
        <v>#REF!</v>
      </c>
      <c r="I19" s="183" t="e">
        <f>'qly growth rates'!H14</f>
        <v>#REF!</v>
      </c>
      <c r="J19" s="183" t="e">
        <f>'qly growth rates'!I14</f>
        <v>#REF!</v>
      </c>
      <c r="K19" s="183" t="e">
        <f>'qly growth rates'!J14</f>
        <v>#REF!</v>
      </c>
      <c r="L19" s="183" t="e">
        <f>'qly growth rates'!K14</f>
        <v>#REF!</v>
      </c>
      <c r="M19" s="193" t="e">
        <f>'qly growth rates'!L14</f>
        <v>#REF!</v>
      </c>
      <c r="N19" s="193" t="e">
        <f>'qly growth rates'!M14</f>
        <v>#REF!</v>
      </c>
      <c r="O19" s="193" t="e">
        <f>'qly growth rates'!N14</f>
        <v>#REF!</v>
      </c>
      <c r="P19" s="193" t="e">
        <f>'qly growth rates'!O14</f>
        <v>#REF!</v>
      </c>
      <c r="Q19" s="193" t="e">
        <f>'qly growth rates'!P14</f>
        <v>#REF!</v>
      </c>
      <c r="R19" s="193" t="e">
        <f>'qly growth rates'!Q14</f>
        <v>#REF!</v>
      </c>
      <c r="S19" s="193" t="e">
        <f>'qly growth rates'!R14</f>
        <v>#REF!</v>
      </c>
      <c r="T19" s="193" t="e">
        <f>'qly growth rates'!S14</f>
        <v>#REF!</v>
      </c>
      <c r="U19" s="193" t="e">
        <f>'qly growth rates'!T14</f>
        <v>#REF!</v>
      </c>
      <c r="V19" s="193" t="e">
        <f>'qly growth rates'!U14</f>
        <v>#REF!</v>
      </c>
      <c r="W19" s="193" t="e">
        <f>'qly growth rates'!V14</f>
        <v>#REF!</v>
      </c>
      <c r="X19" s="198" t="e">
        <f>'qly growth rates'!W14</f>
        <v>#REF!</v>
      </c>
      <c r="Y19" s="207" t="e">
        <f>'qly growth rates'!X14</f>
        <v>#REF!</v>
      </c>
      <c r="Z19" s="50" t="e">
        <f>'qly growth rates'!Y14</f>
        <v>#REF!</v>
      </c>
      <c r="AC19" s="58" t="e">
        <f>'T1'!AC19/'T1'!AC18*100-100</f>
        <v>#REF!</v>
      </c>
      <c r="AD19" s="58" t="e">
        <f>'T1'!AD19/'T1'!AD18*100-100</f>
        <v>#REF!</v>
      </c>
      <c r="AE19" s="58" t="e">
        <f>'T1'!AE19/'T1'!AE18*100-100</f>
        <v>#REF!</v>
      </c>
    </row>
    <row r="20" spans="2:31" ht="18.75" customHeight="1">
      <c r="B20" s="1"/>
      <c r="C20" s="186">
        <v>3</v>
      </c>
      <c r="D20" s="181" t="e">
        <f>'qly growth rates'!C15</f>
        <v>#REF!</v>
      </c>
      <c r="E20" s="182" t="e">
        <f>'qly growth rates'!D15</f>
        <v>#REF!</v>
      </c>
      <c r="F20" s="181" t="e">
        <f>'qly growth rates'!E15</f>
        <v>#REF!</v>
      </c>
      <c r="G20" s="182" t="e">
        <f>'qly growth rates'!F15</f>
        <v>#REF!</v>
      </c>
      <c r="H20" s="183" t="e">
        <f>'qly growth rates'!G15</f>
        <v>#REF!</v>
      </c>
      <c r="I20" s="183" t="e">
        <f>'qly growth rates'!H15</f>
        <v>#REF!</v>
      </c>
      <c r="J20" s="183" t="e">
        <f>'qly growth rates'!I15</f>
        <v>#REF!</v>
      </c>
      <c r="K20" s="183" t="e">
        <f>'qly growth rates'!J15</f>
        <v>#REF!</v>
      </c>
      <c r="L20" s="183" t="e">
        <f>'qly growth rates'!K15</f>
        <v>#REF!</v>
      </c>
      <c r="M20" s="193" t="e">
        <f>'qly growth rates'!L15</f>
        <v>#REF!</v>
      </c>
      <c r="N20" s="193" t="e">
        <f>'qly growth rates'!M15</f>
        <v>#REF!</v>
      </c>
      <c r="O20" s="193" t="e">
        <f>'qly growth rates'!N15</f>
        <v>#REF!</v>
      </c>
      <c r="P20" s="193" t="e">
        <f>'qly growth rates'!O15</f>
        <v>#REF!</v>
      </c>
      <c r="Q20" s="193" t="e">
        <f>'qly growth rates'!P15</f>
        <v>#REF!</v>
      </c>
      <c r="R20" s="193" t="e">
        <f>'qly growth rates'!Q15</f>
        <v>#REF!</v>
      </c>
      <c r="S20" s="193" t="e">
        <f>'qly growth rates'!R15</f>
        <v>#REF!</v>
      </c>
      <c r="T20" s="193" t="e">
        <f>'qly growth rates'!S15</f>
        <v>#REF!</v>
      </c>
      <c r="U20" s="193" t="e">
        <f>'qly growth rates'!T15</f>
        <v>#REF!</v>
      </c>
      <c r="V20" s="193" t="e">
        <f>'qly growth rates'!U15</f>
        <v>#REF!</v>
      </c>
      <c r="W20" s="193" t="e">
        <f>'qly growth rates'!V15</f>
        <v>#REF!</v>
      </c>
      <c r="X20" s="198" t="e">
        <f>'qly growth rates'!W15</f>
        <v>#REF!</v>
      </c>
      <c r="Y20" s="207" t="e">
        <f>'qly growth rates'!X15</f>
        <v>#REF!</v>
      </c>
      <c r="Z20" s="50" t="e">
        <f>'qly growth rates'!Y15</f>
        <v>#REF!</v>
      </c>
      <c r="AC20" s="58" t="e">
        <f>'T1'!AC20/'T1'!AC19*100-100</f>
        <v>#REF!</v>
      </c>
      <c r="AD20" s="58" t="e">
        <f>'T1'!AD20/'T1'!AD19*100-100</f>
        <v>#REF!</v>
      </c>
      <c r="AE20" s="58" t="e">
        <f>'T1'!AE20/'T1'!AE19*100-100</f>
        <v>#REF!</v>
      </c>
    </row>
    <row r="21" spans="2:31" ht="18.75" customHeight="1">
      <c r="B21" s="1"/>
      <c r="C21" s="186">
        <v>4</v>
      </c>
      <c r="D21" s="181" t="e">
        <f>'qly growth rates'!C16</f>
        <v>#REF!</v>
      </c>
      <c r="E21" s="182" t="e">
        <f>'qly growth rates'!D16</f>
        <v>#REF!</v>
      </c>
      <c r="F21" s="181" t="e">
        <f>'qly growth rates'!E16</f>
        <v>#REF!</v>
      </c>
      <c r="G21" s="182" t="e">
        <f>'qly growth rates'!F16</f>
        <v>#REF!</v>
      </c>
      <c r="H21" s="183" t="e">
        <f>'qly growth rates'!G16</f>
        <v>#REF!</v>
      </c>
      <c r="I21" s="183" t="e">
        <f>'qly growth rates'!H16</f>
        <v>#REF!</v>
      </c>
      <c r="J21" s="183" t="e">
        <f>'qly growth rates'!I16</f>
        <v>#REF!</v>
      </c>
      <c r="K21" s="183" t="e">
        <f>'qly growth rates'!J16</f>
        <v>#REF!</v>
      </c>
      <c r="L21" s="183" t="e">
        <f>'qly growth rates'!K16</f>
        <v>#REF!</v>
      </c>
      <c r="M21" s="193" t="e">
        <f>'qly growth rates'!L16</f>
        <v>#REF!</v>
      </c>
      <c r="N21" s="193" t="e">
        <f>'qly growth rates'!M16</f>
        <v>#REF!</v>
      </c>
      <c r="O21" s="193" t="e">
        <f>'qly growth rates'!N16</f>
        <v>#REF!</v>
      </c>
      <c r="P21" s="193" t="e">
        <f>'qly growth rates'!O16</f>
        <v>#REF!</v>
      </c>
      <c r="Q21" s="193" t="e">
        <f>'qly growth rates'!P16</f>
        <v>#REF!</v>
      </c>
      <c r="R21" s="193" t="e">
        <f>'qly growth rates'!Q16</f>
        <v>#REF!</v>
      </c>
      <c r="S21" s="193" t="e">
        <f>'qly growth rates'!R16</f>
        <v>#REF!</v>
      </c>
      <c r="T21" s="193" t="e">
        <f>'qly growth rates'!S16</f>
        <v>#REF!</v>
      </c>
      <c r="U21" s="193" t="e">
        <f>'qly growth rates'!T16</f>
        <v>#REF!</v>
      </c>
      <c r="V21" s="193" t="e">
        <f>'qly growth rates'!U16</f>
        <v>#REF!</v>
      </c>
      <c r="W21" s="193" t="e">
        <f>'qly growth rates'!V16</f>
        <v>#REF!</v>
      </c>
      <c r="X21" s="198" t="e">
        <f>'qly growth rates'!W16</f>
        <v>#REF!</v>
      </c>
      <c r="Y21" s="207" t="e">
        <f>'qly growth rates'!X16</f>
        <v>#REF!</v>
      </c>
      <c r="Z21" s="50" t="e">
        <f>'qly growth rates'!Y16</f>
        <v>#REF!</v>
      </c>
      <c r="AC21" s="58" t="e">
        <f>'T1'!AC21/'T1'!AC20*100-100</f>
        <v>#REF!</v>
      </c>
      <c r="AD21" s="58" t="e">
        <f>'T1'!AD21/'T1'!AD20*100-100</f>
        <v>#REF!</v>
      </c>
      <c r="AE21" s="58" t="e">
        <f>'T1'!AE21/'T1'!AE20*100-100</f>
        <v>#REF!</v>
      </c>
    </row>
    <row r="22" spans="2:31" ht="30" customHeight="1">
      <c r="B22" s="1">
        <v>2009</v>
      </c>
      <c r="C22" s="186">
        <v>1</v>
      </c>
      <c r="D22" s="181" t="e">
        <f>'qly growth rates'!C17</f>
        <v>#REF!</v>
      </c>
      <c r="E22" s="182" t="e">
        <f>'qly growth rates'!D17</f>
        <v>#REF!</v>
      </c>
      <c r="F22" s="181" t="e">
        <f>'qly growth rates'!E17</f>
        <v>#REF!</v>
      </c>
      <c r="G22" s="182" t="e">
        <f>'qly growth rates'!F17</f>
        <v>#REF!</v>
      </c>
      <c r="H22" s="183" t="e">
        <f>'qly growth rates'!G17</f>
        <v>#REF!</v>
      </c>
      <c r="I22" s="183" t="e">
        <f>'qly growth rates'!H17</f>
        <v>#REF!</v>
      </c>
      <c r="J22" s="183" t="e">
        <f>'qly growth rates'!I17</f>
        <v>#REF!</v>
      </c>
      <c r="K22" s="183" t="e">
        <f>'qly growth rates'!J17</f>
        <v>#REF!</v>
      </c>
      <c r="L22" s="183" t="e">
        <f>'qly growth rates'!K17</f>
        <v>#REF!</v>
      </c>
      <c r="M22" s="193" t="e">
        <f>'qly growth rates'!L17</f>
        <v>#REF!</v>
      </c>
      <c r="N22" s="193" t="e">
        <f>'qly growth rates'!M17</f>
        <v>#REF!</v>
      </c>
      <c r="O22" s="193" t="e">
        <f>'qly growth rates'!N17</f>
        <v>#REF!</v>
      </c>
      <c r="P22" s="193" t="e">
        <f>'qly growth rates'!O17</f>
        <v>#REF!</v>
      </c>
      <c r="Q22" s="193" t="e">
        <f>'qly growth rates'!P17</f>
        <v>#REF!</v>
      </c>
      <c r="R22" s="193" t="e">
        <f>'qly growth rates'!Q17</f>
        <v>#REF!</v>
      </c>
      <c r="S22" s="193" t="e">
        <f>'qly growth rates'!R17</f>
        <v>#REF!</v>
      </c>
      <c r="T22" s="193" t="e">
        <f>'qly growth rates'!S17</f>
        <v>#REF!</v>
      </c>
      <c r="U22" s="193" t="e">
        <f>'qly growth rates'!T17</f>
        <v>#REF!</v>
      </c>
      <c r="V22" s="193" t="e">
        <f>'qly growth rates'!U17</f>
        <v>#REF!</v>
      </c>
      <c r="W22" s="193" t="e">
        <f>'qly growth rates'!V17</f>
        <v>#REF!</v>
      </c>
      <c r="X22" s="198" t="e">
        <f>'qly growth rates'!W17</f>
        <v>#REF!</v>
      </c>
      <c r="Y22" s="207" t="e">
        <f>'qly growth rates'!X17</f>
        <v>#REF!</v>
      </c>
      <c r="Z22" s="50" t="e">
        <f>'qly growth rates'!Y17</f>
        <v>#REF!</v>
      </c>
      <c r="AC22" s="58" t="e">
        <f>'T1'!AC22/'T1'!AC21*100-100</f>
        <v>#REF!</v>
      </c>
      <c r="AD22" s="58" t="e">
        <f>'T1'!AD22/'T1'!AD21*100-100</f>
        <v>#REF!</v>
      </c>
      <c r="AE22" s="58" t="e">
        <f>'T1'!AE22/'T1'!AE21*100-100</f>
        <v>#REF!</v>
      </c>
    </row>
    <row r="23" spans="2:31" ht="18.75" customHeight="1">
      <c r="B23" s="1"/>
      <c r="C23" s="186">
        <v>2</v>
      </c>
      <c r="D23" s="181" t="e">
        <f>'qly growth rates'!C18</f>
        <v>#REF!</v>
      </c>
      <c r="E23" s="182" t="e">
        <f>'qly growth rates'!D18</f>
        <v>#REF!</v>
      </c>
      <c r="F23" s="181" t="e">
        <f>'qly growth rates'!E18</f>
        <v>#REF!</v>
      </c>
      <c r="G23" s="182" t="e">
        <f>'qly growth rates'!F18</f>
        <v>#REF!</v>
      </c>
      <c r="H23" s="183" t="e">
        <f>'qly growth rates'!G18</f>
        <v>#REF!</v>
      </c>
      <c r="I23" s="183" t="e">
        <f>'qly growth rates'!H18</f>
        <v>#REF!</v>
      </c>
      <c r="J23" s="183" t="e">
        <f>'qly growth rates'!I18</f>
        <v>#REF!</v>
      </c>
      <c r="K23" s="183" t="e">
        <f>'qly growth rates'!J18</f>
        <v>#REF!</v>
      </c>
      <c r="L23" s="183" t="e">
        <f>'qly growth rates'!K18</f>
        <v>#REF!</v>
      </c>
      <c r="M23" s="193" t="e">
        <f>'qly growth rates'!L18</f>
        <v>#REF!</v>
      </c>
      <c r="N23" s="193" t="e">
        <f>'qly growth rates'!M18</f>
        <v>#REF!</v>
      </c>
      <c r="O23" s="193" t="e">
        <f>'qly growth rates'!N18</f>
        <v>#REF!</v>
      </c>
      <c r="P23" s="193" t="e">
        <f>'qly growth rates'!O18</f>
        <v>#REF!</v>
      </c>
      <c r="Q23" s="193" t="e">
        <f>'qly growth rates'!P18</f>
        <v>#REF!</v>
      </c>
      <c r="R23" s="193" t="e">
        <f>'qly growth rates'!Q18</f>
        <v>#REF!</v>
      </c>
      <c r="S23" s="193" t="e">
        <f>'qly growth rates'!R18</f>
        <v>#REF!</v>
      </c>
      <c r="T23" s="193" t="e">
        <f>'qly growth rates'!S18</f>
        <v>#REF!</v>
      </c>
      <c r="U23" s="193" t="e">
        <f>'qly growth rates'!T18</f>
        <v>#REF!</v>
      </c>
      <c r="V23" s="193" t="e">
        <f>'qly growth rates'!U18</f>
        <v>#REF!</v>
      </c>
      <c r="W23" s="193" t="e">
        <f>'qly growth rates'!V18</f>
        <v>#REF!</v>
      </c>
      <c r="X23" s="198" t="e">
        <f>'qly growth rates'!W18</f>
        <v>#REF!</v>
      </c>
      <c r="Y23" s="207" t="e">
        <f>'qly growth rates'!X18</f>
        <v>#REF!</v>
      </c>
      <c r="Z23" s="50" t="e">
        <f>'qly growth rates'!Y18</f>
        <v>#REF!</v>
      </c>
      <c r="AC23" s="58" t="e">
        <f>'T1'!AC23/'T1'!AC22*100-100</f>
        <v>#REF!</v>
      </c>
      <c r="AD23" s="58" t="e">
        <f>'T1'!AD23/'T1'!AD22*100-100</f>
        <v>#REF!</v>
      </c>
      <c r="AE23" s="58" t="e">
        <f>'T1'!AE23/'T1'!AE22*100-100</f>
        <v>#REF!</v>
      </c>
    </row>
    <row r="24" spans="2:31" ht="18.75" customHeight="1">
      <c r="B24" s="1"/>
      <c r="C24" s="186">
        <v>3</v>
      </c>
      <c r="D24" s="181" t="e">
        <f>'qly growth rates'!C19</f>
        <v>#REF!</v>
      </c>
      <c r="E24" s="182" t="e">
        <f>'qly growth rates'!D19</f>
        <v>#REF!</v>
      </c>
      <c r="F24" s="181" t="e">
        <f>'qly growth rates'!E19</f>
        <v>#REF!</v>
      </c>
      <c r="G24" s="182" t="e">
        <f>'qly growth rates'!F19</f>
        <v>#REF!</v>
      </c>
      <c r="H24" s="183" t="e">
        <f>'qly growth rates'!G19</f>
        <v>#REF!</v>
      </c>
      <c r="I24" s="183" t="e">
        <f>'qly growth rates'!H19</f>
        <v>#REF!</v>
      </c>
      <c r="J24" s="183" t="e">
        <f>'qly growth rates'!I19</f>
        <v>#REF!</v>
      </c>
      <c r="K24" s="183" t="e">
        <f>'qly growth rates'!J19</f>
        <v>#REF!</v>
      </c>
      <c r="L24" s="183" t="e">
        <f>'qly growth rates'!K19</f>
        <v>#REF!</v>
      </c>
      <c r="M24" s="193" t="e">
        <f>'qly growth rates'!L19</f>
        <v>#REF!</v>
      </c>
      <c r="N24" s="193" t="e">
        <f>'qly growth rates'!M19</f>
        <v>#REF!</v>
      </c>
      <c r="O24" s="193" t="e">
        <f>'qly growth rates'!N19</f>
        <v>#REF!</v>
      </c>
      <c r="P24" s="193" t="e">
        <f>'qly growth rates'!O19</f>
        <v>#REF!</v>
      </c>
      <c r="Q24" s="193" t="e">
        <f>'qly growth rates'!P19</f>
        <v>#REF!</v>
      </c>
      <c r="R24" s="193" t="e">
        <f>'qly growth rates'!Q19</f>
        <v>#REF!</v>
      </c>
      <c r="S24" s="193" t="e">
        <f>'qly growth rates'!R19</f>
        <v>#REF!</v>
      </c>
      <c r="T24" s="193" t="e">
        <f>'qly growth rates'!S19</f>
        <v>#REF!</v>
      </c>
      <c r="U24" s="193" t="e">
        <f>'qly growth rates'!T19</f>
        <v>#REF!</v>
      </c>
      <c r="V24" s="193" t="e">
        <f>'qly growth rates'!U19</f>
        <v>#REF!</v>
      </c>
      <c r="W24" s="193" t="e">
        <f>'qly growth rates'!V19</f>
        <v>#REF!</v>
      </c>
      <c r="X24" s="198" t="e">
        <f>'qly growth rates'!W19</f>
        <v>#REF!</v>
      </c>
      <c r="Y24" s="207" t="e">
        <f>'qly growth rates'!X19</f>
        <v>#REF!</v>
      </c>
      <c r="Z24" s="50" t="e">
        <f>'qly growth rates'!Y19</f>
        <v>#REF!</v>
      </c>
      <c r="AC24" s="58" t="e">
        <f>'T1'!AC24/'T1'!AC23*100-100</f>
        <v>#REF!</v>
      </c>
      <c r="AD24" s="58" t="e">
        <f>'T1'!AD24/'T1'!AD23*100-100</f>
        <v>#REF!</v>
      </c>
      <c r="AE24" s="58" t="e">
        <f>'T1'!AE24/'T1'!AE23*100-100</f>
        <v>#REF!</v>
      </c>
    </row>
    <row r="25" spans="2:31" ht="18.75" customHeight="1">
      <c r="B25" s="1"/>
      <c r="C25" s="186">
        <v>4</v>
      </c>
      <c r="D25" s="181" t="e">
        <f>'qly growth rates'!C20</f>
        <v>#REF!</v>
      </c>
      <c r="E25" s="182" t="e">
        <f>'qly growth rates'!D20</f>
        <v>#REF!</v>
      </c>
      <c r="F25" s="181" t="e">
        <f>'qly growth rates'!E20</f>
        <v>#REF!</v>
      </c>
      <c r="G25" s="182" t="e">
        <f>'qly growth rates'!F20</f>
        <v>#REF!</v>
      </c>
      <c r="H25" s="183" t="e">
        <f>'qly growth rates'!G20</f>
        <v>#REF!</v>
      </c>
      <c r="I25" s="183" t="e">
        <f>'qly growth rates'!H20</f>
        <v>#REF!</v>
      </c>
      <c r="J25" s="183" t="e">
        <f>'qly growth rates'!I20</f>
        <v>#REF!</v>
      </c>
      <c r="K25" s="183" t="e">
        <f>'qly growth rates'!J20</f>
        <v>#REF!</v>
      </c>
      <c r="L25" s="183" t="e">
        <f>'qly growth rates'!K20</f>
        <v>#REF!</v>
      </c>
      <c r="M25" s="193" t="e">
        <f>'qly growth rates'!L20</f>
        <v>#REF!</v>
      </c>
      <c r="N25" s="193" t="e">
        <f>'qly growth rates'!M20</f>
        <v>#REF!</v>
      </c>
      <c r="O25" s="193" t="e">
        <f>'qly growth rates'!N20</f>
        <v>#REF!</v>
      </c>
      <c r="P25" s="193" t="e">
        <f>'qly growth rates'!O20</f>
        <v>#REF!</v>
      </c>
      <c r="Q25" s="193" t="e">
        <f>'qly growth rates'!P20</f>
        <v>#REF!</v>
      </c>
      <c r="R25" s="193" t="e">
        <f>'qly growth rates'!Q20</f>
        <v>#REF!</v>
      </c>
      <c r="S25" s="193" t="e">
        <f>'qly growth rates'!R20</f>
        <v>#REF!</v>
      </c>
      <c r="T25" s="193" t="e">
        <f>'qly growth rates'!S20</f>
        <v>#REF!</v>
      </c>
      <c r="U25" s="193" t="e">
        <f>'qly growth rates'!T20</f>
        <v>#REF!</v>
      </c>
      <c r="V25" s="193" t="e">
        <f>'qly growth rates'!U20</f>
        <v>#REF!</v>
      </c>
      <c r="W25" s="193" t="e">
        <f>'qly growth rates'!V20</f>
        <v>#REF!</v>
      </c>
      <c r="X25" s="198" t="e">
        <f>'qly growth rates'!W20</f>
        <v>#REF!</v>
      </c>
      <c r="Y25" s="207" t="e">
        <f>'qly growth rates'!X20</f>
        <v>#REF!</v>
      </c>
      <c r="Z25" s="50" t="e">
        <f>'qly growth rates'!Y20</f>
        <v>#REF!</v>
      </c>
      <c r="AC25" s="58" t="e">
        <f>'T1'!AC25/'T1'!AC24*100-100</f>
        <v>#REF!</v>
      </c>
      <c r="AD25" s="58" t="e">
        <f>'T1'!AD25/'T1'!AD24*100-100</f>
        <v>#REF!</v>
      </c>
      <c r="AE25" s="58" t="e">
        <f>'T1'!AE25/'T1'!AE24*100-100</f>
        <v>#REF!</v>
      </c>
    </row>
    <row r="26" spans="2:31" ht="30" customHeight="1">
      <c r="B26" s="1">
        <v>2010</v>
      </c>
      <c r="C26" s="186">
        <v>1</v>
      </c>
      <c r="D26" s="181" t="e">
        <f>'qly growth rates'!C21</f>
        <v>#REF!</v>
      </c>
      <c r="E26" s="182" t="e">
        <f>'qly growth rates'!D21</f>
        <v>#REF!</v>
      </c>
      <c r="F26" s="181" t="e">
        <f>'qly growth rates'!E21</f>
        <v>#REF!</v>
      </c>
      <c r="G26" s="182" t="e">
        <f>'qly growth rates'!F21</f>
        <v>#REF!</v>
      </c>
      <c r="H26" s="183" t="e">
        <f>'qly growth rates'!G21</f>
        <v>#REF!</v>
      </c>
      <c r="I26" s="183" t="e">
        <f>'qly growth rates'!H21</f>
        <v>#REF!</v>
      </c>
      <c r="J26" s="183" t="e">
        <f>'qly growth rates'!I21</f>
        <v>#REF!</v>
      </c>
      <c r="K26" s="183" t="e">
        <f>'qly growth rates'!J21</f>
        <v>#REF!</v>
      </c>
      <c r="L26" s="183" t="e">
        <f>'qly growth rates'!K21</f>
        <v>#REF!</v>
      </c>
      <c r="M26" s="193" t="e">
        <f>'qly growth rates'!L21</f>
        <v>#REF!</v>
      </c>
      <c r="N26" s="193" t="e">
        <f>'qly growth rates'!M21</f>
        <v>#REF!</v>
      </c>
      <c r="O26" s="193" t="e">
        <f>'qly growth rates'!N21</f>
        <v>#REF!</v>
      </c>
      <c r="P26" s="193" t="e">
        <f>'qly growth rates'!O21</f>
        <v>#REF!</v>
      </c>
      <c r="Q26" s="193" t="e">
        <f>'qly growth rates'!P21</f>
        <v>#REF!</v>
      </c>
      <c r="R26" s="193" t="e">
        <f>'qly growth rates'!Q21</f>
        <v>#REF!</v>
      </c>
      <c r="S26" s="193" t="e">
        <f>'qly growth rates'!R21</f>
        <v>#REF!</v>
      </c>
      <c r="T26" s="193" t="e">
        <f>'qly growth rates'!S21</f>
        <v>#REF!</v>
      </c>
      <c r="U26" s="193" t="e">
        <f>'qly growth rates'!T21</f>
        <v>#REF!</v>
      </c>
      <c r="V26" s="193" t="e">
        <f>'qly growth rates'!U21</f>
        <v>#REF!</v>
      </c>
      <c r="W26" s="193" t="e">
        <f>'qly growth rates'!V21</f>
        <v>#REF!</v>
      </c>
      <c r="X26" s="198" t="e">
        <f>'qly growth rates'!W21</f>
        <v>#REF!</v>
      </c>
      <c r="Y26" s="207" t="e">
        <f>'qly growth rates'!X21</f>
        <v>#REF!</v>
      </c>
      <c r="Z26" s="50" t="e">
        <f>'qly growth rates'!Y21</f>
        <v>#REF!</v>
      </c>
      <c r="AC26" s="58" t="e">
        <f>'T1'!AC26/'T1'!AC25*100-100</f>
        <v>#REF!</v>
      </c>
      <c r="AD26" s="58" t="e">
        <f>'T1'!AD26/'T1'!AD25*100-100</f>
        <v>#REF!</v>
      </c>
      <c r="AE26" s="58" t="e">
        <f>'T1'!AE26/'T1'!AE25*100-100</f>
        <v>#REF!</v>
      </c>
    </row>
    <row r="27" spans="2:31" ht="18.75" customHeight="1">
      <c r="B27" s="1"/>
      <c r="C27" s="186">
        <v>2</v>
      </c>
      <c r="D27" s="181" t="e">
        <f>'qly growth rates'!C22</f>
        <v>#REF!</v>
      </c>
      <c r="E27" s="182" t="e">
        <f>'qly growth rates'!D22</f>
        <v>#REF!</v>
      </c>
      <c r="F27" s="181" t="e">
        <f>'qly growth rates'!E22</f>
        <v>#REF!</v>
      </c>
      <c r="G27" s="182" t="e">
        <f>'qly growth rates'!F22</f>
        <v>#REF!</v>
      </c>
      <c r="H27" s="183" t="e">
        <f>'qly growth rates'!G22</f>
        <v>#REF!</v>
      </c>
      <c r="I27" s="183" t="e">
        <f>'qly growth rates'!H22</f>
        <v>#REF!</v>
      </c>
      <c r="J27" s="183" t="e">
        <f>'qly growth rates'!I22</f>
        <v>#REF!</v>
      </c>
      <c r="K27" s="183" t="e">
        <f>'qly growth rates'!J22</f>
        <v>#REF!</v>
      </c>
      <c r="L27" s="183" t="e">
        <f>'qly growth rates'!K22</f>
        <v>#REF!</v>
      </c>
      <c r="M27" s="193" t="e">
        <f>'qly growth rates'!L22</f>
        <v>#REF!</v>
      </c>
      <c r="N27" s="193" t="e">
        <f>'qly growth rates'!M22</f>
        <v>#REF!</v>
      </c>
      <c r="O27" s="193" t="e">
        <f>'qly growth rates'!N22</f>
        <v>#REF!</v>
      </c>
      <c r="P27" s="193" t="e">
        <f>'qly growth rates'!O22</f>
        <v>#REF!</v>
      </c>
      <c r="Q27" s="193" t="e">
        <f>'qly growth rates'!P22</f>
        <v>#REF!</v>
      </c>
      <c r="R27" s="193" t="e">
        <f>'qly growth rates'!Q22</f>
        <v>#REF!</v>
      </c>
      <c r="S27" s="193" t="e">
        <f>'qly growth rates'!R22</f>
        <v>#REF!</v>
      </c>
      <c r="T27" s="193" t="e">
        <f>'qly growth rates'!S22</f>
        <v>#REF!</v>
      </c>
      <c r="U27" s="193" t="e">
        <f>'qly growth rates'!T22</f>
        <v>#REF!</v>
      </c>
      <c r="V27" s="193" t="e">
        <f>'qly growth rates'!U22</f>
        <v>#REF!</v>
      </c>
      <c r="W27" s="193" t="e">
        <f>'qly growth rates'!V22</f>
        <v>#REF!</v>
      </c>
      <c r="X27" s="198" t="e">
        <f>'qly growth rates'!W22</f>
        <v>#REF!</v>
      </c>
      <c r="Y27" s="207" t="e">
        <f>'qly growth rates'!X22</f>
        <v>#REF!</v>
      </c>
      <c r="Z27" s="50" t="e">
        <f>'qly growth rates'!Y22</f>
        <v>#REF!</v>
      </c>
      <c r="AC27" s="58" t="e">
        <f>'T1'!AC27/'T1'!AC26*100-100</f>
        <v>#REF!</v>
      </c>
      <c r="AD27" s="58" t="e">
        <f>'T1'!AD27/'T1'!AD26*100-100</f>
        <v>#REF!</v>
      </c>
      <c r="AE27" s="58" t="e">
        <f>'T1'!AE27/'T1'!AE26*100-100</f>
        <v>#REF!</v>
      </c>
    </row>
    <row r="28" spans="2:31" ht="18.75" customHeight="1">
      <c r="B28" s="1"/>
      <c r="C28" s="186">
        <v>3</v>
      </c>
      <c r="D28" s="181" t="e">
        <f>'qly growth rates'!C23</f>
        <v>#REF!</v>
      </c>
      <c r="E28" s="182" t="e">
        <f>'qly growth rates'!D23</f>
        <v>#REF!</v>
      </c>
      <c r="F28" s="181" t="e">
        <f>'qly growth rates'!E23</f>
        <v>#REF!</v>
      </c>
      <c r="G28" s="182" t="e">
        <f>'qly growth rates'!F23</f>
        <v>#REF!</v>
      </c>
      <c r="H28" s="183" t="e">
        <f>'qly growth rates'!G23</f>
        <v>#REF!</v>
      </c>
      <c r="I28" s="183" t="e">
        <f>'qly growth rates'!H23</f>
        <v>#REF!</v>
      </c>
      <c r="J28" s="183" t="e">
        <f>'qly growth rates'!I23</f>
        <v>#REF!</v>
      </c>
      <c r="K28" s="183" t="e">
        <f>'qly growth rates'!J23</f>
        <v>#REF!</v>
      </c>
      <c r="L28" s="183" t="e">
        <f>'qly growth rates'!K23</f>
        <v>#REF!</v>
      </c>
      <c r="M28" s="193" t="e">
        <f>'qly growth rates'!L23</f>
        <v>#REF!</v>
      </c>
      <c r="N28" s="193" t="e">
        <f>'qly growth rates'!M23</f>
        <v>#REF!</v>
      </c>
      <c r="O28" s="193" t="e">
        <f>'qly growth rates'!N23</f>
        <v>#REF!</v>
      </c>
      <c r="P28" s="193" t="e">
        <f>'qly growth rates'!O23</f>
        <v>#REF!</v>
      </c>
      <c r="Q28" s="193" t="e">
        <f>'qly growth rates'!P23</f>
        <v>#REF!</v>
      </c>
      <c r="R28" s="193" t="e">
        <f>'qly growth rates'!Q23</f>
        <v>#REF!</v>
      </c>
      <c r="S28" s="193" t="e">
        <f>'qly growth rates'!R23</f>
        <v>#REF!</v>
      </c>
      <c r="T28" s="193" t="e">
        <f>'qly growth rates'!S23</f>
        <v>#REF!</v>
      </c>
      <c r="U28" s="193" t="e">
        <f>'qly growth rates'!T23</f>
        <v>#REF!</v>
      </c>
      <c r="V28" s="193" t="e">
        <f>'qly growth rates'!U23</f>
        <v>#REF!</v>
      </c>
      <c r="W28" s="193" t="e">
        <f>'qly growth rates'!V23</f>
        <v>#REF!</v>
      </c>
      <c r="X28" s="198" t="e">
        <f>'qly growth rates'!W23</f>
        <v>#REF!</v>
      </c>
      <c r="Y28" s="207" t="e">
        <f>'qly growth rates'!X23</f>
        <v>#REF!</v>
      </c>
      <c r="Z28" s="50" t="e">
        <f>'qly growth rates'!Y23</f>
        <v>#REF!</v>
      </c>
      <c r="AC28" s="58" t="e">
        <f>'T1'!AC28/'T1'!AC27*100-100</f>
        <v>#REF!</v>
      </c>
      <c r="AD28" s="58" t="e">
        <f>'T1'!AD28/'T1'!AD27*100-100</f>
        <v>#REF!</v>
      </c>
      <c r="AE28" s="58" t="e">
        <f>'T1'!AE28/'T1'!AE27*100-100</f>
        <v>#REF!</v>
      </c>
    </row>
    <row r="29" spans="2:31" ht="18.75" customHeight="1">
      <c r="B29" s="1"/>
      <c r="C29" s="186">
        <v>4</v>
      </c>
      <c r="D29" s="181" t="e">
        <f>'qly growth rates'!C24</f>
        <v>#REF!</v>
      </c>
      <c r="E29" s="182" t="e">
        <f>'qly growth rates'!D24</f>
        <v>#REF!</v>
      </c>
      <c r="F29" s="181" t="e">
        <f>'qly growth rates'!E24</f>
        <v>#REF!</v>
      </c>
      <c r="G29" s="182" t="e">
        <f>'qly growth rates'!F24</f>
        <v>#REF!</v>
      </c>
      <c r="H29" s="183" t="e">
        <f>'qly growth rates'!G24</f>
        <v>#REF!</v>
      </c>
      <c r="I29" s="183" t="e">
        <f>'qly growth rates'!H24</f>
        <v>#REF!</v>
      </c>
      <c r="J29" s="183" t="e">
        <f>'qly growth rates'!I24</f>
        <v>#REF!</v>
      </c>
      <c r="K29" s="183" t="e">
        <f>'qly growth rates'!J24</f>
        <v>#REF!</v>
      </c>
      <c r="L29" s="183" t="e">
        <f>'qly growth rates'!K24</f>
        <v>#REF!</v>
      </c>
      <c r="M29" s="193" t="e">
        <f>'qly growth rates'!L24</f>
        <v>#REF!</v>
      </c>
      <c r="N29" s="193" t="e">
        <f>'qly growth rates'!M24</f>
        <v>#REF!</v>
      </c>
      <c r="O29" s="193" t="e">
        <f>'qly growth rates'!N24</f>
        <v>#REF!</v>
      </c>
      <c r="P29" s="193" t="e">
        <f>'qly growth rates'!O24</f>
        <v>#REF!</v>
      </c>
      <c r="Q29" s="193" t="e">
        <f>'qly growth rates'!P24</f>
        <v>#REF!</v>
      </c>
      <c r="R29" s="193" t="e">
        <f>'qly growth rates'!Q24</f>
        <v>#REF!</v>
      </c>
      <c r="S29" s="193" t="e">
        <f>'qly growth rates'!R24</f>
        <v>#REF!</v>
      </c>
      <c r="T29" s="193" t="e">
        <f>'qly growth rates'!S24</f>
        <v>#REF!</v>
      </c>
      <c r="U29" s="193" t="e">
        <f>'qly growth rates'!T24</f>
        <v>#REF!</v>
      </c>
      <c r="V29" s="193" t="e">
        <f>'qly growth rates'!U24</f>
        <v>#REF!</v>
      </c>
      <c r="W29" s="193" t="e">
        <f>'qly growth rates'!V24</f>
        <v>#REF!</v>
      </c>
      <c r="X29" s="198" t="e">
        <f>'qly growth rates'!W24</f>
        <v>#REF!</v>
      </c>
      <c r="Y29" s="207" t="e">
        <f>'qly growth rates'!X24</f>
        <v>#REF!</v>
      </c>
      <c r="Z29" s="50" t="e">
        <f>'qly growth rates'!Y24</f>
        <v>#REF!</v>
      </c>
      <c r="AC29" s="58" t="e">
        <f>'T1'!AC29/'T1'!AC28*100-100</f>
        <v>#REF!</v>
      </c>
      <c r="AD29" s="58" t="e">
        <f>'T1'!AD29/'T1'!AD28*100-100</f>
        <v>#REF!</v>
      </c>
      <c r="AE29" s="58" t="e">
        <f>'T1'!AE29/'T1'!AE28*100-100</f>
        <v>#REF!</v>
      </c>
    </row>
    <row r="30" spans="2:31" ht="30" customHeight="1">
      <c r="B30" s="1">
        <v>2011</v>
      </c>
      <c r="C30" s="186">
        <v>1</v>
      </c>
      <c r="D30" s="181" t="e">
        <f>'qly growth rates'!C25</f>
        <v>#REF!</v>
      </c>
      <c r="E30" s="182" t="e">
        <f>'qly growth rates'!D25</f>
        <v>#REF!</v>
      </c>
      <c r="F30" s="181" t="e">
        <f>'qly growth rates'!E25</f>
        <v>#REF!</v>
      </c>
      <c r="G30" s="182" t="e">
        <f>'qly growth rates'!F25</f>
        <v>#REF!</v>
      </c>
      <c r="H30" s="183" t="e">
        <f>'qly growth rates'!G25</f>
        <v>#REF!</v>
      </c>
      <c r="I30" s="183" t="e">
        <f>'qly growth rates'!H25</f>
        <v>#REF!</v>
      </c>
      <c r="J30" s="183" t="e">
        <f>'qly growth rates'!I25</f>
        <v>#REF!</v>
      </c>
      <c r="K30" s="183" t="e">
        <f>'qly growth rates'!J25</f>
        <v>#REF!</v>
      </c>
      <c r="L30" s="183" t="e">
        <f>'qly growth rates'!K25</f>
        <v>#REF!</v>
      </c>
      <c r="M30" s="193" t="e">
        <f>'qly growth rates'!L25</f>
        <v>#REF!</v>
      </c>
      <c r="N30" s="193" t="e">
        <f>'qly growth rates'!M25</f>
        <v>#REF!</v>
      </c>
      <c r="O30" s="193" t="e">
        <f>'qly growth rates'!N25</f>
        <v>#REF!</v>
      </c>
      <c r="P30" s="193" t="e">
        <f>'qly growth rates'!O25</f>
        <v>#REF!</v>
      </c>
      <c r="Q30" s="193" t="e">
        <f>'qly growth rates'!P25</f>
        <v>#REF!</v>
      </c>
      <c r="R30" s="193" t="e">
        <f>'qly growth rates'!Q25</f>
        <v>#REF!</v>
      </c>
      <c r="S30" s="193" t="e">
        <f>'qly growth rates'!R25</f>
        <v>#REF!</v>
      </c>
      <c r="T30" s="193" t="e">
        <f>'qly growth rates'!S25</f>
        <v>#REF!</v>
      </c>
      <c r="U30" s="193" t="e">
        <f>'qly growth rates'!T25</f>
        <v>#REF!</v>
      </c>
      <c r="V30" s="193" t="e">
        <f>'qly growth rates'!U25</f>
        <v>#REF!</v>
      </c>
      <c r="W30" s="193" t="e">
        <f>'qly growth rates'!V25</f>
        <v>#REF!</v>
      </c>
      <c r="X30" s="198" t="e">
        <f>'qly growth rates'!W25</f>
        <v>#REF!</v>
      </c>
      <c r="Y30" s="207" t="e">
        <f>'qly growth rates'!X25</f>
        <v>#REF!</v>
      </c>
      <c r="Z30" s="50" t="e">
        <f>'qly growth rates'!Y25</f>
        <v>#REF!</v>
      </c>
      <c r="AC30" s="58" t="e">
        <f>'T1'!AC30/'T1'!AC29*100-100</f>
        <v>#REF!</v>
      </c>
      <c r="AD30" s="58" t="e">
        <f>'T1'!AD30/'T1'!AD29*100-100</f>
        <v>#REF!</v>
      </c>
      <c r="AE30" s="58" t="e">
        <f>'T1'!AE30/'T1'!AE29*100-100</f>
        <v>#REF!</v>
      </c>
    </row>
    <row r="31" spans="2:31" ht="18.75" customHeight="1">
      <c r="B31" s="1"/>
      <c r="C31" s="186">
        <v>2</v>
      </c>
      <c r="D31" s="181" t="e">
        <f>'qly growth rates'!C26</f>
        <v>#REF!</v>
      </c>
      <c r="E31" s="182" t="e">
        <f>'qly growth rates'!D26</f>
        <v>#REF!</v>
      </c>
      <c r="F31" s="181" t="e">
        <f>'qly growth rates'!E26</f>
        <v>#REF!</v>
      </c>
      <c r="G31" s="182" t="e">
        <f>'qly growth rates'!F26</f>
        <v>#REF!</v>
      </c>
      <c r="H31" s="183" t="e">
        <f>'qly growth rates'!G26</f>
        <v>#REF!</v>
      </c>
      <c r="I31" s="183" t="e">
        <f>'qly growth rates'!H26</f>
        <v>#REF!</v>
      </c>
      <c r="J31" s="183" t="e">
        <f>'qly growth rates'!I26</f>
        <v>#REF!</v>
      </c>
      <c r="K31" s="183" t="e">
        <f>'qly growth rates'!J26</f>
        <v>#REF!</v>
      </c>
      <c r="L31" s="183" t="e">
        <f>'qly growth rates'!K26</f>
        <v>#REF!</v>
      </c>
      <c r="M31" s="193" t="e">
        <f>'qly growth rates'!L26</f>
        <v>#REF!</v>
      </c>
      <c r="N31" s="193" t="e">
        <f>'qly growth rates'!M26</f>
        <v>#REF!</v>
      </c>
      <c r="O31" s="193" t="e">
        <f>'qly growth rates'!N26</f>
        <v>#REF!</v>
      </c>
      <c r="P31" s="193" t="e">
        <f>'qly growth rates'!O26</f>
        <v>#REF!</v>
      </c>
      <c r="Q31" s="193" t="e">
        <f>'qly growth rates'!P26</f>
        <v>#REF!</v>
      </c>
      <c r="R31" s="193" t="e">
        <f>'qly growth rates'!Q26</f>
        <v>#REF!</v>
      </c>
      <c r="S31" s="193" t="e">
        <f>'qly growth rates'!R26</f>
        <v>#REF!</v>
      </c>
      <c r="T31" s="193" t="e">
        <f>'qly growth rates'!S26</f>
        <v>#REF!</v>
      </c>
      <c r="U31" s="193" t="e">
        <f>'qly growth rates'!T26</f>
        <v>#REF!</v>
      </c>
      <c r="V31" s="193" t="e">
        <f>'qly growth rates'!U26</f>
        <v>#REF!</v>
      </c>
      <c r="W31" s="193" t="e">
        <f>'qly growth rates'!V26</f>
        <v>#REF!</v>
      </c>
      <c r="X31" s="198" t="e">
        <f>'qly growth rates'!W26</f>
        <v>#REF!</v>
      </c>
      <c r="Y31" s="207" t="e">
        <f>'qly growth rates'!X26</f>
        <v>#REF!</v>
      </c>
      <c r="Z31" s="50" t="e">
        <f>'qly growth rates'!Y26</f>
        <v>#REF!</v>
      </c>
      <c r="AC31" s="58" t="e">
        <f>'T1'!AC31/'T1'!AC30*100-100</f>
        <v>#REF!</v>
      </c>
      <c r="AD31" s="58" t="e">
        <f>'T1'!AD31/'T1'!AD30*100-100</f>
        <v>#REF!</v>
      </c>
      <c r="AE31" s="58" t="e">
        <f>'T1'!AE31/'T1'!AE30*100-100</f>
        <v>#REF!</v>
      </c>
    </row>
    <row r="32" spans="2:31" ht="18.75" customHeight="1">
      <c r="B32" s="1"/>
      <c r="C32" s="186" t="s">
        <v>56</v>
      </c>
      <c r="D32" s="181" t="e">
        <f>'qly growth rates'!C27</f>
        <v>#REF!</v>
      </c>
      <c r="E32" s="182" t="e">
        <f>'qly growth rates'!D27</f>
        <v>#REF!</v>
      </c>
      <c r="F32" s="181" t="e">
        <f>'qly growth rates'!E27</f>
        <v>#REF!</v>
      </c>
      <c r="G32" s="182" t="e">
        <f>'qly growth rates'!F27</f>
        <v>#REF!</v>
      </c>
      <c r="H32" s="183" t="e">
        <f>'qly growth rates'!G27</f>
        <v>#REF!</v>
      </c>
      <c r="I32" s="183" t="e">
        <f>'qly growth rates'!H27</f>
        <v>#REF!</v>
      </c>
      <c r="J32" s="183" t="e">
        <f>'qly growth rates'!I27</f>
        <v>#REF!</v>
      </c>
      <c r="K32" s="183" t="e">
        <f>'qly growth rates'!J27</f>
        <v>#REF!</v>
      </c>
      <c r="L32" s="183" t="e">
        <f>'qly growth rates'!K27</f>
        <v>#REF!</v>
      </c>
      <c r="M32" s="193" t="e">
        <f>'qly growth rates'!L27</f>
        <v>#REF!</v>
      </c>
      <c r="N32" s="193" t="e">
        <f>'qly growth rates'!M27</f>
        <v>#REF!</v>
      </c>
      <c r="O32" s="193" t="e">
        <f>'qly growth rates'!N27</f>
        <v>#REF!</v>
      </c>
      <c r="P32" s="193" t="e">
        <f>'qly growth rates'!O27</f>
        <v>#REF!</v>
      </c>
      <c r="Q32" s="193" t="e">
        <f>'qly growth rates'!P27</f>
        <v>#REF!</v>
      </c>
      <c r="R32" s="193" t="e">
        <f>'qly growth rates'!Q27</f>
        <v>#REF!</v>
      </c>
      <c r="S32" s="193" t="e">
        <f>'qly growth rates'!R27</f>
        <v>#REF!</v>
      </c>
      <c r="T32" s="193" t="e">
        <f>'qly growth rates'!S27</f>
        <v>#REF!</v>
      </c>
      <c r="U32" s="193" t="e">
        <f>'qly growth rates'!T27</f>
        <v>#REF!</v>
      </c>
      <c r="V32" s="193" t="e">
        <f>'qly growth rates'!U27</f>
        <v>#REF!</v>
      </c>
      <c r="W32" s="193" t="e">
        <f>'qly growth rates'!V27</f>
        <v>#REF!</v>
      </c>
      <c r="X32" s="198" t="e">
        <f>'qly growth rates'!W27</f>
        <v>#REF!</v>
      </c>
      <c r="Y32" s="207" t="e">
        <f>'qly growth rates'!X27</f>
        <v>#REF!</v>
      </c>
      <c r="Z32" s="50" t="e">
        <f>'qly growth rates'!Y27</f>
        <v>#REF!</v>
      </c>
      <c r="AC32" s="58" t="e">
        <f>'T1'!AC32/'T1'!AC31*100-100</f>
        <v>#REF!</v>
      </c>
      <c r="AD32" s="58" t="e">
        <f>'T1'!AD32/'T1'!AD31*100-100</f>
        <v>#REF!</v>
      </c>
      <c r="AE32" s="58" t="e">
        <f>'T1'!AE32/'T1'!AE31*100-100</f>
        <v>#REF!</v>
      </c>
    </row>
    <row r="33" spans="2:31" ht="18.75" hidden="1" customHeight="1">
      <c r="B33" s="1"/>
      <c r="C33" s="186" t="s">
        <v>57</v>
      </c>
      <c r="D33" s="181">
        <f>'qly growth rates'!C28</f>
        <v>0</v>
      </c>
      <c r="E33" s="182">
        <f>'qly growth rates'!D28</f>
        <v>0</v>
      </c>
      <c r="F33" s="181">
        <f>'qly growth rates'!E28</f>
        <v>0</v>
      </c>
      <c r="G33" s="182">
        <f>'qly growth rates'!F28</f>
        <v>0</v>
      </c>
      <c r="H33" s="183">
        <f>'qly growth rates'!G28</f>
        <v>0</v>
      </c>
      <c r="I33" s="183">
        <f>'qly growth rates'!H28</f>
        <v>0</v>
      </c>
      <c r="J33" s="183">
        <f>'qly growth rates'!I28</f>
        <v>0</v>
      </c>
      <c r="K33" s="183">
        <f>'qly growth rates'!J28</f>
        <v>0</v>
      </c>
      <c r="L33" s="183">
        <f>'qly growth rates'!K28</f>
        <v>0</v>
      </c>
      <c r="M33" s="193">
        <f>'qly growth rates'!L28</f>
        <v>0</v>
      </c>
      <c r="N33" s="193">
        <f>'qly growth rates'!M28</f>
        <v>0</v>
      </c>
      <c r="O33" s="193">
        <f>'qly growth rates'!N28</f>
        <v>0</v>
      </c>
      <c r="P33" s="193">
        <f>'qly growth rates'!O28</f>
        <v>0</v>
      </c>
      <c r="Q33" s="193">
        <f>'qly growth rates'!P28</f>
        <v>0</v>
      </c>
      <c r="R33" s="193">
        <f>'qly growth rates'!Q28</f>
        <v>0</v>
      </c>
      <c r="S33" s="193">
        <f>'qly growth rates'!R28</f>
        <v>0</v>
      </c>
      <c r="T33" s="193">
        <f>'qly growth rates'!S28</f>
        <v>0</v>
      </c>
      <c r="U33" s="193">
        <f>'qly growth rates'!T28</f>
        <v>0</v>
      </c>
      <c r="V33" s="193">
        <f>'qly growth rates'!U28</f>
        <v>0</v>
      </c>
      <c r="W33" s="193">
        <f>'qly growth rates'!V28</f>
        <v>0</v>
      </c>
      <c r="X33" s="198">
        <f>'qly growth rates'!W28</f>
        <v>0</v>
      </c>
      <c r="Y33" s="207">
        <f>'qly growth rates'!X28</f>
        <v>0</v>
      </c>
      <c r="Z33" s="50">
        <f>'qly growth rates'!Y28</f>
        <v>0</v>
      </c>
      <c r="AC33" s="58" t="e">
        <f>'T1'!AC33/'T1'!AC32*100-100</f>
        <v>#REF!</v>
      </c>
      <c r="AD33" s="58" t="e">
        <f>'T1'!AD33/'T1'!AD32*100-100</f>
        <v>#REF!</v>
      </c>
      <c r="AE33" s="58" t="e">
        <f>'T1'!AE33/'T1'!AE32*100-100</f>
        <v>#DIV/0!</v>
      </c>
    </row>
    <row r="34" spans="2:31" ht="18.75" hidden="1" customHeight="1">
      <c r="B34" s="1">
        <v>2012</v>
      </c>
      <c r="C34" s="186" t="s">
        <v>58</v>
      </c>
      <c r="D34" s="181">
        <f>'qly growth rates'!C29</f>
        <v>0</v>
      </c>
      <c r="E34" s="182">
        <f>'qly growth rates'!D29</f>
        <v>0</v>
      </c>
      <c r="F34" s="181">
        <f>'qly growth rates'!E29</f>
        <v>0</v>
      </c>
      <c r="G34" s="182">
        <f>'qly growth rates'!F29</f>
        <v>0</v>
      </c>
      <c r="H34" s="183">
        <f>'qly growth rates'!G29</f>
        <v>0</v>
      </c>
      <c r="I34" s="183">
        <f>'qly growth rates'!H29</f>
        <v>0</v>
      </c>
      <c r="J34" s="183">
        <f>'qly growth rates'!I29</f>
        <v>0</v>
      </c>
      <c r="K34" s="183">
        <f>'qly growth rates'!J29</f>
        <v>0</v>
      </c>
      <c r="L34" s="183">
        <f>'qly growth rates'!K29</f>
        <v>0</v>
      </c>
      <c r="M34" s="193">
        <f>'qly growth rates'!L29</f>
        <v>0</v>
      </c>
      <c r="N34" s="193">
        <f>'qly growth rates'!M29</f>
        <v>0</v>
      </c>
      <c r="O34" s="193">
        <f>'qly growth rates'!N29</f>
        <v>0</v>
      </c>
      <c r="P34" s="193">
        <f>'qly growth rates'!O29</f>
        <v>0</v>
      </c>
      <c r="Q34" s="193">
        <f>'qly growth rates'!P29</f>
        <v>0</v>
      </c>
      <c r="R34" s="193">
        <f>'qly growth rates'!Q29</f>
        <v>0</v>
      </c>
      <c r="S34" s="193">
        <f>'qly growth rates'!R29</f>
        <v>0</v>
      </c>
      <c r="T34" s="193">
        <f>'qly growth rates'!S29</f>
        <v>0</v>
      </c>
      <c r="U34" s="193">
        <f>'qly growth rates'!T29</f>
        <v>0</v>
      </c>
      <c r="V34" s="193">
        <f>'qly growth rates'!U29</f>
        <v>0</v>
      </c>
      <c r="W34" s="193">
        <f>'qly growth rates'!V29</f>
        <v>0</v>
      </c>
      <c r="X34" s="198">
        <f>'qly growth rates'!W29</f>
        <v>0</v>
      </c>
      <c r="Y34" s="207">
        <f>'qly growth rates'!X29</f>
        <v>0</v>
      </c>
      <c r="Z34" s="50">
        <f>'qly growth rates'!Y29</f>
        <v>0</v>
      </c>
      <c r="AC34" s="58"/>
      <c r="AD34" s="58"/>
      <c r="AE34" s="58"/>
    </row>
    <row r="35" spans="2:31" ht="6" customHeight="1">
      <c r="B35" s="33"/>
      <c r="C35" s="33"/>
      <c r="D35" s="228"/>
      <c r="E35" s="228"/>
      <c r="F35" s="228"/>
      <c r="G35" s="228"/>
      <c r="H35" s="228"/>
      <c r="I35" s="228"/>
      <c r="J35" s="228"/>
      <c r="K35" s="228"/>
      <c r="L35" s="228"/>
      <c r="M35" s="228"/>
      <c r="N35" s="228"/>
      <c r="O35" s="228"/>
      <c r="P35" s="228"/>
      <c r="Q35" s="228"/>
      <c r="R35" s="228"/>
      <c r="S35" s="228"/>
      <c r="T35" s="228"/>
      <c r="U35" s="228"/>
      <c r="V35" s="228"/>
      <c r="W35" s="228"/>
      <c r="X35" s="231"/>
      <c r="Y35" s="232"/>
      <c r="Z35" s="231"/>
      <c r="AC35" s="58"/>
      <c r="AD35" s="58"/>
      <c r="AE35" s="58"/>
    </row>
    <row r="36" spans="2:31" ht="18.75" customHeight="1">
      <c r="B36" s="36" t="s">
        <v>59</v>
      </c>
      <c r="C36" s="1"/>
      <c r="D36" s="229"/>
      <c r="E36" s="229"/>
      <c r="F36" s="229"/>
      <c r="G36" s="229"/>
      <c r="H36" s="229"/>
      <c r="I36" s="229"/>
      <c r="J36" s="229"/>
      <c r="K36" s="229"/>
      <c r="L36" s="229"/>
      <c r="M36" s="229"/>
      <c r="N36" s="229"/>
      <c r="O36" s="229"/>
      <c r="P36" s="229"/>
      <c r="Q36" s="229"/>
      <c r="R36" s="229"/>
      <c r="S36" s="229"/>
      <c r="T36" s="229"/>
      <c r="U36" s="229"/>
      <c r="V36" s="229"/>
      <c r="W36" s="229"/>
      <c r="X36" s="50"/>
      <c r="Y36" s="233"/>
      <c r="Z36" s="50"/>
      <c r="AC36" s="58"/>
      <c r="AD36" s="58"/>
      <c r="AE36" s="58"/>
    </row>
    <row r="37" spans="2:31" ht="3" customHeight="1">
      <c r="D37" s="230"/>
      <c r="E37" s="62"/>
      <c r="F37" s="62"/>
      <c r="G37" s="62"/>
      <c r="H37" s="62"/>
      <c r="I37" s="62"/>
      <c r="J37" s="62"/>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8"/>
  <cols>
    <col min="1" max="1" width="0.44140625" style="13" customWidth="1"/>
    <col min="2" max="2" width="6" style="13" customWidth="1"/>
    <col min="3" max="3" width="5" style="13" customWidth="1"/>
    <col min="4" max="7" width="6.44140625" style="13" customWidth="1"/>
    <col min="8" max="8" width="9.44140625" style="13" customWidth="1"/>
    <col min="9" max="13" width="7.21875" style="13" customWidth="1"/>
    <col min="14" max="14" width="10.77734375" style="13" customWidth="1"/>
    <col min="15" max="25" width="7.21875" style="13" customWidth="1"/>
    <col min="26" max="26" width="9.44140625" style="13" customWidth="1"/>
    <col min="27" max="27" width="10.21875" style="13" customWidth="1"/>
    <col min="28" max="28" width="0.44140625" style="13" customWidth="1"/>
    <col min="29" max="31" width="9.21875" style="13" customWidth="1"/>
    <col min="32" max="36" width="6.44140625" style="13" customWidth="1"/>
    <col min="37" max="37" width="9.21875" style="13" customWidth="1"/>
    <col min="38" max="42" width="5.44140625" style="13" customWidth="1"/>
    <col min="43" max="43" width="9.21875" style="13" customWidth="1"/>
    <col min="44" max="54" width="5.77734375" style="13" customWidth="1"/>
    <col min="55" max="248" width="9.21875" style="13" customWidth="1"/>
    <col min="249" max="249" width="6" style="13" customWidth="1"/>
    <col min="250" max="250" width="3.44140625" style="13" customWidth="1"/>
    <col min="251" max="251" width="8.21875" style="13" customWidth="1"/>
    <col min="252" max="254" width="6.44140625" style="13" customWidth="1"/>
    <col min="255" max="255" width="6.21875" style="13" customWidth="1"/>
    <col min="256" max="16384" width="8" style="13"/>
  </cols>
  <sheetData>
    <row r="1" spans="2:54" ht="39" customHeight="1">
      <c r="B1" s="174" t="s">
        <v>23</v>
      </c>
      <c r="D1" s="12"/>
      <c r="E1" s="12"/>
      <c r="F1" s="12"/>
      <c r="G1" s="12"/>
      <c r="H1" s="12"/>
      <c r="I1" s="12"/>
      <c r="J1" s="12"/>
      <c r="K1" s="12"/>
      <c r="L1" s="12"/>
    </row>
    <row r="2" spans="2:54" ht="14.4">
      <c r="B2" s="363"/>
      <c r="C2" s="364"/>
      <c r="D2" s="471" t="s">
        <v>24</v>
      </c>
      <c r="E2" s="472"/>
      <c r="F2" s="472"/>
      <c r="G2" s="472"/>
      <c r="H2" s="473"/>
      <c r="I2" s="471" t="s">
        <v>25</v>
      </c>
      <c r="J2" s="474"/>
      <c r="K2" s="474"/>
      <c r="L2" s="474"/>
      <c r="M2" s="474"/>
      <c r="N2" s="475"/>
      <c r="O2" s="471" t="s">
        <v>26</v>
      </c>
      <c r="P2" s="474"/>
      <c r="Q2" s="474"/>
      <c r="R2" s="474"/>
      <c r="S2" s="474"/>
      <c r="T2" s="474"/>
      <c r="U2" s="474"/>
      <c r="V2" s="474"/>
      <c r="W2" s="474"/>
      <c r="X2" s="474"/>
      <c r="Y2" s="474"/>
      <c r="Z2" s="475"/>
      <c r="AA2" s="476" t="s">
        <v>49</v>
      </c>
      <c r="AB2" s="284"/>
    </row>
    <row r="3" spans="2:54" s="12" customFormat="1" ht="106.5" customHeight="1">
      <c r="B3" s="319" t="s">
        <v>27</v>
      </c>
      <c r="C3" s="319" t="s">
        <v>28</v>
      </c>
      <c r="D3" s="320" t="s">
        <v>29</v>
      </c>
      <c r="E3" s="320" t="s">
        <v>30</v>
      </c>
      <c r="F3" s="320" t="s">
        <v>31</v>
      </c>
      <c r="G3" s="320" t="s">
        <v>32</v>
      </c>
      <c r="H3" s="321" t="s">
        <v>64</v>
      </c>
      <c r="I3" s="322" t="s">
        <v>33</v>
      </c>
      <c r="J3" s="323" t="s">
        <v>34</v>
      </c>
      <c r="K3" s="322" t="s">
        <v>35</v>
      </c>
      <c r="L3" s="322" t="s">
        <v>36</v>
      </c>
      <c r="M3" s="323" t="s">
        <v>37</v>
      </c>
      <c r="N3" s="324" t="s">
        <v>64</v>
      </c>
      <c r="O3" s="325" t="s">
        <v>38</v>
      </c>
      <c r="P3" s="325" t="s">
        <v>39</v>
      </c>
      <c r="Q3" s="325" t="s">
        <v>40</v>
      </c>
      <c r="R3" s="325" t="s">
        <v>41</v>
      </c>
      <c r="S3" s="325" t="s">
        <v>42</v>
      </c>
      <c r="T3" s="325" t="s">
        <v>43</v>
      </c>
      <c r="U3" s="325" t="s">
        <v>44</v>
      </c>
      <c r="V3" s="325" t="s">
        <v>45</v>
      </c>
      <c r="W3" s="325" t="s">
        <v>46</v>
      </c>
      <c r="X3" s="325" t="s">
        <v>47</v>
      </c>
      <c r="Y3" s="325" t="s">
        <v>48</v>
      </c>
      <c r="Z3" s="326" t="s">
        <v>64</v>
      </c>
      <c r="AA3" s="477"/>
      <c r="AB3" s="2"/>
    </row>
    <row r="4" spans="2:54" s="234" customFormat="1" ht="12">
      <c r="B4" s="365"/>
      <c r="C4" s="366"/>
      <c r="D4" s="389">
        <v>1</v>
      </c>
      <c r="E4" s="390">
        <v>2</v>
      </c>
      <c r="F4" s="389">
        <v>3</v>
      </c>
      <c r="G4" s="390">
        <v>4</v>
      </c>
      <c r="H4" s="389" t="s">
        <v>65</v>
      </c>
      <c r="I4" s="391">
        <v>6</v>
      </c>
      <c r="J4" s="392">
        <v>7</v>
      </c>
      <c r="K4" s="393">
        <v>8</v>
      </c>
      <c r="L4" s="391">
        <v>9</v>
      </c>
      <c r="M4" s="394">
        <v>10</v>
      </c>
      <c r="N4" s="392" t="s">
        <v>66</v>
      </c>
      <c r="O4" s="395">
        <v>11</v>
      </c>
      <c r="P4" s="396">
        <v>12</v>
      </c>
      <c r="Q4" s="395">
        <v>13</v>
      </c>
      <c r="R4" s="396">
        <v>14</v>
      </c>
      <c r="S4" s="395">
        <v>15</v>
      </c>
      <c r="T4" s="396">
        <v>16</v>
      </c>
      <c r="U4" s="395">
        <v>17</v>
      </c>
      <c r="V4" s="396">
        <v>18</v>
      </c>
      <c r="W4" s="395">
        <v>19</v>
      </c>
      <c r="X4" s="396">
        <v>20</v>
      </c>
      <c r="Y4" s="395">
        <v>21</v>
      </c>
      <c r="Z4" s="395" t="s">
        <v>67</v>
      </c>
      <c r="AA4" s="397" t="s">
        <v>68</v>
      </c>
      <c r="AB4" s="56"/>
    </row>
    <row r="5" spans="2:54" s="234" customFormat="1" ht="9" customHeight="1">
      <c r="B5" s="235"/>
      <c r="C5" s="236"/>
      <c r="D5" s="237"/>
      <c r="E5" s="238"/>
      <c r="F5" s="237"/>
      <c r="G5" s="238"/>
      <c r="H5" s="239"/>
      <c r="I5" s="257"/>
      <c r="J5" s="258"/>
      <c r="K5" s="257"/>
      <c r="L5" s="259"/>
      <c r="M5" s="260"/>
      <c r="N5" s="258"/>
      <c r="O5" s="261"/>
      <c r="P5" s="262"/>
      <c r="Q5" s="261"/>
      <c r="R5" s="262"/>
      <c r="S5" s="261"/>
      <c r="T5" s="262"/>
      <c r="U5" s="261"/>
      <c r="V5" s="262"/>
      <c r="W5" s="261"/>
      <c r="X5" s="262"/>
      <c r="Y5" s="261"/>
      <c r="Z5" s="261"/>
      <c r="AA5" s="285"/>
      <c r="AB5" s="56"/>
      <c r="AF5" s="286"/>
      <c r="AG5" s="286" t="str">
        <f>D3</f>
        <v>Crops &amp; Cocoa</v>
      </c>
      <c r="AH5" s="286" t="str">
        <f>E3</f>
        <v>Livestock</v>
      </c>
      <c r="AI5" s="286" t="str">
        <f>F3</f>
        <v>Forestry</v>
      </c>
      <c r="AJ5" s="286" t="str">
        <f>G3</f>
        <v>Fishing</v>
      </c>
      <c r="AK5" s="286"/>
      <c r="AL5" s="286" t="str">
        <f>I3</f>
        <v>Mining 
and Quarrying</v>
      </c>
      <c r="AM5" s="286" t="str">
        <f>J3</f>
        <v xml:space="preserve"> Manufacturing</v>
      </c>
      <c r="AN5" s="286" t="str">
        <f>K3</f>
        <v xml:space="preserve">Electricity 
</v>
      </c>
      <c r="AO5" s="286" t="str">
        <f>L3</f>
        <v>Water &amp; Sewerage</v>
      </c>
      <c r="AP5" s="286" t="str">
        <f>M3</f>
        <v xml:space="preserve"> Construction</v>
      </c>
      <c r="AQ5" s="286"/>
      <c r="AR5" s="286" t="str">
        <f t="shared" ref="AR5:BB5" si="0">O3</f>
        <v>Trade; Repair Of Vehicles, Household Goods</v>
      </c>
      <c r="AS5" s="286" t="str">
        <f t="shared" si="0"/>
        <v>Hotels And Restaurants</v>
      </c>
      <c r="AT5" s="286" t="str">
        <f t="shared" si="0"/>
        <v>Transport &amp; Storage</v>
      </c>
      <c r="AU5" s="286" t="str">
        <f t="shared" si="0"/>
        <v>Information &amp; Communication</v>
      </c>
      <c r="AV5" s="286" t="str">
        <f t="shared" si="0"/>
        <v xml:space="preserve"> Financial &amp; Insurance Activities</v>
      </c>
      <c r="AW5" s="286" t="str">
        <f t="shared" si="0"/>
        <v>Real Estate Activities</v>
      </c>
      <c r="AX5" s="286" t="str">
        <f t="shared" si="0"/>
        <v>Business &amp; other Services Activities</v>
      </c>
      <c r="AY5" s="286" t="str">
        <f t="shared" si="0"/>
        <v>Public Administration</v>
      </c>
      <c r="AZ5" s="286" t="str">
        <f t="shared" si="0"/>
        <v>Education</v>
      </c>
      <c r="BA5" s="286" t="str">
        <f t="shared" si="0"/>
        <v>Health</v>
      </c>
      <c r="BB5" s="286" t="str">
        <f t="shared" si="0"/>
        <v xml:space="preserve"> Other  Personal Service  Activities</v>
      </c>
    </row>
    <row r="6" spans="2:54" ht="24.75" customHeight="1">
      <c r="B6" s="240">
        <v>2006</v>
      </c>
      <c r="C6" s="72"/>
      <c r="D6" s="241">
        <v>3793.6819574757301</v>
      </c>
      <c r="E6" s="242">
        <v>437.09725333260502</v>
      </c>
      <c r="F6" s="243">
        <v>736.00308898936498</v>
      </c>
      <c r="G6" s="244">
        <v>448.251528056187</v>
      </c>
      <c r="H6" s="245">
        <f>SUM(D6:G6)</f>
        <v>5415.0338278538875</v>
      </c>
      <c r="I6" s="263">
        <v>497.44519969573003</v>
      </c>
      <c r="J6" s="264">
        <v>1823.4832603298701</v>
      </c>
      <c r="K6" s="263">
        <v>142.71911509884299</v>
      </c>
      <c r="L6" s="265">
        <v>224.361360030822</v>
      </c>
      <c r="M6" s="263">
        <v>1016.27444160192</v>
      </c>
      <c r="N6" s="264">
        <f>SUM(I6:M6)</f>
        <v>3704.2833767571851</v>
      </c>
      <c r="O6" s="266">
        <v>1140.69923531022</v>
      </c>
      <c r="P6" s="267">
        <v>894.08203413493095</v>
      </c>
      <c r="Q6" s="266">
        <v>2357.2216847258701</v>
      </c>
      <c r="R6" s="267">
        <v>483.03722895626902</v>
      </c>
      <c r="S6" s="266">
        <v>472.85610000000003</v>
      </c>
      <c r="T6" s="267">
        <v>391.4</v>
      </c>
      <c r="U6" s="266">
        <v>522.52707483695099</v>
      </c>
      <c r="V6" s="267">
        <v>862.13806675830995</v>
      </c>
      <c r="W6" s="266">
        <v>654.95995300000004</v>
      </c>
      <c r="X6" s="275">
        <v>249.83920972583701</v>
      </c>
      <c r="Y6" s="266">
        <v>661.615525987414</v>
      </c>
      <c r="Z6" s="266">
        <f>SUM(O6:Y6)</f>
        <v>8690.376113435801</v>
      </c>
      <c r="AA6" s="287">
        <f t="shared" ref="AA6:AA36" si="1">D6+E6+F6+G6+I6+J6+K6+L6+M6+O6+P6+Q6+R6+S6+T6+U6+V6+W6+X6+Y6</f>
        <v>17809.693318046877</v>
      </c>
      <c r="AB6" s="199"/>
      <c r="AF6" s="288" t="s">
        <v>69</v>
      </c>
      <c r="AG6" s="294" t="e">
        <f>D12</f>
        <v>#REF!</v>
      </c>
      <c r="AH6" s="294" t="e">
        <f>E12</f>
        <v>#REF!</v>
      </c>
      <c r="AI6" s="294" t="e">
        <f>F12</f>
        <v>#REF!</v>
      </c>
      <c r="AJ6" s="294" t="e">
        <f>G12</f>
        <v>#REF!</v>
      </c>
      <c r="AK6" s="294"/>
      <c r="AL6" s="294" t="e">
        <f>I12</f>
        <v>#REF!</v>
      </c>
      <c r="AM6" s="294" t="e">
        <f>J12</f>
        <v>#REF!</v>
      </c>
      <c r="AN6" s="294" t="e">
        <f>K12</f>
        <v>#REF!</v>
      </c>
      <c r="AO6" s="294" t="e">
        <f>L12</f>
        <v>#REF!</v>
      </c>
      <c r="AP6" s="294" t="e">
        <f>M12</f>
        <v>#REF!</v>
      </c>
      <c r="AQ6" s="294"/>
      <c r="AR6" s="294" t="e">
        <f t="shared" ref="AR6:BB6" si="2">O12</f>
        <v>#REF!</v>
      </c>
      <c r="AS6" s="294" t="e">
        <f t="shared" si="2"/>
        <v>#REF!</v>
      </c>
      <c r="AT6" s="294" t="e">
        <f t="shared" si="2"/>
        <v>#REF!</v>
      </c>
      <c r="AU6" s="294" t="e">
        <f t="shared" si="2"/>
        <v>#REF!</v>
      </c>
      <c r="AV6" s="294" t="e">
        <f t="shared" si="2"/>
        <v>#REF!</v>
      </c>
      <c r="AW6" s="294" t="e">
        <f t="shared" si="2"/>
        <v>#REF!</v>
      </c>
      <c r="AX6" s="294" t="e">
        <f t="shared" si="2"/>
        <v>#REF!</v>
      </c>
      <c r="AY6" s="294" t="e">
        <f t="shared" si="2"/>
        <v>#REF!</v>
      </c>
      <c r="AZ6" s="294" t="e">
        <f t="shared" si="2"/>
        <v>#REF!</v>
      </c>
      <c r="BA6" s="294" t="e">
        <f t="shared" si="2"/>
        <v>#REF!</v>
      </c>
      <c r="BB6" s="294" t="e">
        <f t="shared" si="2"/>
        <v>#REF!</v>
      </c>
    </row>
    <row r="7" spans="2:54" ht="20.25" customHeight="1">
      <c r="B7" s="240">
        <v>2007</v>
      </c>
      <c r="C7" s="72"/>
      <c r="D7" s="241">
        <v>3742.5960471347798</v>
      </c>
      <c r="E7" s="242">
        <v>457.779151031818</v>
      </c>
      <c r="F7" s="243">
        <v>705.88126916661304</v>
      </c>
      <c r="G7" s="245">
        <v>415.765625221427</v>
      </c>
      <c r="H7" s="245">
        <f t="shared" ref="H7:H36" si="3">SUM(D7:G7)</f>
        <v>5322.0220925546382</v>
      </c>
      <c r="I7" s="263">
        <v>531.58029611332904</v>
      </c>
      <c r="J7" s="264">
        <v>1801.3122840461201</v>
      </c>
      <c r="K7" s="263">
        <v>118.15348396860399</v>
      </c>
      <c r="L7" s="265">
        <v>226.96636816948899</v>
      </c>
      <c r="M7" s="263">
        <v>1251.5619102452099</v>
      </c>
      <c r="N7" s="264">
        <f t="shared" ref="N7:N36" si="4">SUM(I7:M7)</f>
        <v>3929.5743425427527</v>
      </c>
      <c r="O7" s="266">
        <v>1202.6216724278099</v>
      </c>
      <c r="P7" s="267">
        <v>916.59233209358695</v>
      </c>
      <c r="Q7" s="266">
        <v>2573.4037110869299</v>
      </c>
      <c r="R7" s="267">
        <v>502.841755343476</v>
      </c>
      <c r="S7" s="266">
        <v>559.76896800603299</v>
      </c>
      <c r="T7" s="267">
        <v>400.79360000000003</v>
      </c>
      <c r="U7" s="266">
        <v>542.72236620534898</v>
      </c>
      <c r="V7" s="267">
        <v>959.55966830199895</v>
      </c>
      <c r="W7" s="266">
        <v>720.45594830000005</v>
      </c>
      <c r="X7" s="275">
        <v>259.27272368374099</v>
      </c>
      <c r="Y7" s="266">
        <v>720.31677691726304</v>
      </c>
      <c r="Z7" s="266">
        <f t="shared" ref="Z7:Z36" si="5">SUM(O7:Y7)</f>
        <v>9358.3495223661885</v>
      </c>
      <c r="AA7" s="287">
        <f t="shared" si="1"/>
        <v>18609.94595746358</v>
      </c>
      <c r="AB7" s="199"/>
      <c r="AF7" s="286" t="s">
        <v>70</v>
      </c>
      <c r="AG7" s="294" t="e">
        <f t="shared" ref="AG7:AG28" si="6">D13</f>
        <v>#REF!</v>
      </c>
      <c r="AH7" s="294" t="e">
        <f t="shared" ref="AH7:AH28" si="7">E13</f>
        <v>#REF!</v>
      </c>
      <c r="AI7" s="294" t="e">
        <f t="shared" ref="AI7:AI28" si="8">F13</f>
        <v>#REF!</v>
      </c>
      <c r="AJ7" s="294" t="e">
        <f t="shared" ref="AJ7:AJ28" si="9">G13</f>
        <v>#REF!</v>
      </c>
      <c r="AL7" s="294" t="e">
        <f t="shared" ref="AL7:AL28" si="10">I13</f>
        <v>#REF!</v>
      </c>
      <c r="AM7" s="294" t="e">
        <f t="shared" ref="AM7:AM28" si="11">J13</f>
        <v>#REF!</v>
      </c>
      <c r="AN7" s="294" t="e">
        <f t="shared" ref="AN7:AN28" si="12">K13</f>
        <v>#REF!</v>
      </c>
      <c r="AO7" s="294" t="e">
        <f t="shared" ref="AO7:AO28" si="13">L13</f>
        <v>#REF!</v>
      </c>
      <c r="AP7" s="294" t="e">
        <f t="shared" ref="AP7:AP28" si="14">M13</f>
        <v>#REF!</v>
      </c>
      <c r="AR7" s="294" t="e">
        <f t="shared" ref="AR7:AR28" si="15">O13</f>
        <v>#REF!</v>
      </c>
      <c r="AS7" s="294" t="e">
        <f t="shared" ref="AS7:AS28" si="16">P13</f>
        <v>#REF!</v>
      </c>
      <c r="AT7" s="294" t="e">
        <f t="shared" ref="AT7:AT28" si="17">Q13</f>
        <v>#REF!</v>
      </c>
      <c r="AU7" s="294" t="e">
        <f t="shared" ref="AU7:AU28" si="18">R13</f>
        <v>#REF!</v>
      </c>
      <c r="AV7" s="294" t="e">
        <f t="shared" ref="AV7:AV28" si="19">S13</f>
        <v>#REF!</v>
      </c>
      <c r="AW7" s="294" t="e">
        <f t="shared" ref="AW7:AW28" si="20">T13</f>
        <v>#REF!</v>
      </c>
      <c r="AX7" s="294" t="e">
        <f t="shared" ref="AX7:AX28" si="21">U13</f>
        <v>#REF!</v>
      </c>
      <c r="AY7" s="294" t="e">
        <f t="shared" ref="AY7:AY28" si="22">V13</f>
        <v>#REF!</v>
      </c>
      <c r="AZ7" s="294" t="e">
        <f t="shared" ref="AZ7:AZ28" si="23">W13</f>
        <v>#REF!</v>
      </c>
      <c r="BA7" s="294" t="e">
        <f t="shared" ref="BA7:BA28" si="24">X13</f>
        <v>#REF!</v>
      </c>
      <c r="BB7" s="294" t="e">
        <f t="shared" ref="BB7:BB28" si="25">Y13</f>
        <v>#REF!</v>
      </c>
    </row>
    <row r="8" spans="2:54" ht="20.25" customHeight="1">
      <c r="B8" s="240">
        <v>2008</v>
      </c>
      <c r="C8" s="72"/>
      <c r="D8" s="241">
        <v>4064.4593071883701</v>
      </c>
      <c r="E8" s="242">
        <v>481.14404086167298</v>
      </c>
      <c r="F8" s="243">
        <v>682.44508318328496</v>
      </c>
      <c r="G8" s="245">
        <v>488.02891963837999</v>
      </c>
      <c r="H8" s="245">
        <f t="shared" si="3"/>
        <v>5716.0773508717075</v>
      </c>
      <c r="I8" s="263">
        <v>544.44120883450603</v>
      </c>
      <c r="J8" s="264">
        <v>1867.96940158077</v>
      </c>
      <c r="K8" s="263">
        <v>141.10301794833299</v>
      </c>
      <c r="L8" s="265">
        <v>228.88780012856199</v>
      </c>
      <c r="M8" s="263">
        <v>1739.4644186804801</v>
      </c>
      <c r="N8" s="264">
        <f t="shared" si="4"/>
        <v>4521.8658471726512</v>
      </c>
      <c r="O8" s="266">
        <v>1316.9256762063701</v>
      </c>
      <c r="P8" s="267">
        <v>999.77812513400102</v>
      </c>
      <c r="Q8" s="266">
        <v>2671.91000228652</v>
      </c>
      <c r="R8" s="267">
        <v>600.89589763545405</v>
      </c>
      <c r="S8" s="266">
        <v>620.12126920962805</v>
      </c>
      <c r="T8" s="267">
        <v>410.41264640000003</v>
      </c>
      <c r="U8" s="266">
        <v>532.786962893809</v>
      </c>
      <c r="V8" s="267">
        <v>1081.75101716923</v>
      </c>
      <c r="W8" s="266">
        <v>814.29858208688995</v>
      </c>
      <c r="X8" s="275">
        <v>270.78237328235002</v>
      </c>
      <c r="Y8" s="266">
        <v>786.30765372768701</v>
      </c>
      <c r="Z8" s="266">
        <f t="shared" si="5"/>
        <v>10105.97020603194</v>
      </c>
      <c r="AA8" s="287">
        <f t="shared" si="1"/>
        <v>20343.913404076295</v>
      </c>
      <c r="AB8" s="199"/>
      <c r="AF8" s="286" t="s">
        <v>71</v>
      </c>
      <c r="AG8" s="294" t="e">
        <f t="shared" si="6"/>
        <v>#REF!</v>
      </c>
      <c r="AH8" s="294" t="e">
        <f t="shared" si="7"/>
        <v>#REF!</v>
      </c>
      <c r="AI8" s="294" t="e">
        <f t="shared" si="8"/>
        <v>#REF!</v>
      </c>
      <c r="AJ8" s="294" t="e">
        <f t="shared" si="9"/>
        <v>#REF!</v>
      </c>
      <c r="AL8" s="294" t="e">
        <f t="shared" si="10"/>
        <v>#REF!</v>
      </c>
      <c r="AM8" s="294" t="e">
        <f t="shared" si="11"/>
        <v>#REF!</v>
      </c>
      <c r="AN8" s="294" t="e">
        <f t="shared" si="12"/>
        <v>#REF!</v>
      </c>
      <c r="AO8" s="294" t="e">
        <f t="shared" si="13"/>
        <v>#REF!</v>
      </c>
      <c r="AP8" s="294" t="e">
        <f t="shared" si="14"/>
        <v>#REF!</v>
      </c>
      <c r="AR8" s="294" t="e">
        <f t="shared" si="15"/>
        <v>#REF!</v>
      </c>
      <c r="AS8" s="294" t="e">
        <f t="shared" si="16"/>
        <v>#REF!</v>
      </c>
      <c r="AT8" s="294" t="e">
        <f t="shared" si="17"/>
        <v>#REF!</v>
      </c>
      <c r="AU8" s="294" t="e">
        <f t="shared" si="18"/>
        <v>#REF!</v>
      </c>
      <c r="AV8" s="294" t="e">
        <f t="shared" si="19"/>
        <v>#REF!</v>
      </c>
      <c r="AW8" s="294" t="e">
        <f t="shared" si="20"/>
        <v>#REF!</v>
      </c>
      <c r="AX8" s="294" t="e">
        <f t="shared" si="21"/>
        <v>#REF!</v>
      </c>
      <c r="AY8" s="294" t="e">
        <f t="shared" si="22"/>
        <v>#REF!</v>
      </c>
      <c r="AZ8" s="294" t="e">
        <f t="shared" si="23"/>
        <v>#REF!</v>
      </c>
      <c r="BA8" s="294" t="e">
        <f t="shared" si="24"/>
        <v>#REF!</v>
      </c>
      <c r="BB8" s="294" t="e">
        <f t="shared" si="25"/>
        <v>#REF!</v>
      </c>
    </row>
    <row r="9" spans="2:54" ht="20.25" customHeight="1">
      <c r="B9" s="240">
        <v>2009</v>
      </c>
      <c r="C9" s="72"/>
      <c r="D9" s="241">
        <v>4479.4262706341497</v>
      </c>
      <c r="E9" s="242">
        <v>502.15328993483001</v>
      </c>
      <c r="F9" s="241">
        <v>687.36015399999997</v>
      </c>
      <c r="G9" s="245">
        <v>460.15532840140901</v>
      </c>
      <c r="H9" s="245">
        <f t="shared" si="3"/>
        <v>6129.0950429703889</v>
      </c>
      <c r="I9" s="263">
        <v>581.20000100000004</v>
      </c>
      <c r="J9" s="264">
        <v>1843.5798967413</v>
      </c>
      <c r="K9" s="263">
        <v>151.69193847708101</v>
      </c>
      <c r="L9" s="265">
        <v>246.397948406452</v>
      </c>
      <c r="M9" s="263">
        <v>1901.8527360537901</v>
      </c>
      <c r="N9" s="264">
        <f t="shared" si="4"/>
        <v>4724.7225206786225</v>
      </c>
      <c r="O9" s="266">
        <v>1387.9310089999999</v>
      </c>
      <c r="P9" s="267">
        <v>962.00084100000004</v>
      </c>
      <c r="Q9" s="266">
        <v>2790.1362986905001</v>
      </c>
      <c r="R9" s="267">
        <v>624.164716</v>
      </c>
      <c r="S9" s="266">
        <v>677.93816802119295</v>
      </c>
      <c r="T9" s="267">
        <v>420.26254991360003</v>
      </c>
      <c r="U9" s="266">
        <v>524.52843702752102</v>
      </c>
      <c r="V9" s="267">
        <v>1208.1798796532601</v>
      </c>
      <c r="W9" s="266">
        <v>914.89015573904601</v>
      </c>
      <c r="X9" s="275">
        <v>311.81224933890701</v>
      </c>
      <c r="Y9" s="266">
        <v>845.05032453228</v>
      </c>
      <c r="Z9" s="266">
        <f t="shared" si="5"/>
        <v>10666.894628916307</v>
      </c>
      <c r="AA9" s="287">
        <f t="shared" si="1"/>
        <v>21520.712192565315</v>
      </c>
      <c r="AB9" s="199"/>
      <c r="AF9" s="286" t="s">
        <v>72</v>
      </c>
      <c r="AG9" s="294" t="e">
        <f t="shared" si="6"/>
        <v>#REF!</v>
      </c>
      <c r="AH9" s="294" t="e">
        <f t="shared" si="7"/>
        <v>#REF!</v>
      </c>
      <c r="AI9" s="294" t="e">
        <f t="shared" si="8"/>
        <v>#REF!</v>
      </c>
      <c r="AJ9" s="294" t="e">
        <f t="shared" si="9"/>
        <v>#REF!</v>
      </c>
      <c r="AL9" s="294" t="e">
        <f t="shared" si="10"/>
        <v>#REF!</v>
      </c>
      <c r="AM9" s="294" t="e">
        <f t="shared" si="11"/>
        <v>#REF!</v>
      </c>
      <c r="AN9" s="294" t="e">
        <f t="shared" si="12"/>
        <v>#REF!</v>
      </c>
      <c r="AO9" s="294" t="e">
        <f t="shared" si="13"/>
        <v>#REF!</v>
      </c>
      <c r="AP9" s="294" t="e">
        <f t="shared" si="14"/>
        <v>#REF!</v>
      </c>
      <c r="AR9" s="294" t="e">
        <f t="shared" si="15"/>
        <v>#REF!</v>
      </c>
      <c r="AS9" s="294" t="e">
        <f t="shared" si="16"/>
        <v>#REF!</v>
      </c>
      <c r="AT9" s="294" t="e">
        <f t="shared" si="17"/>
        <v>#REF!</v>
      </c>
      <c r="AU9" s="294" t="e">
        <f t="shared" si="18"/>
        <v>#REF!</v>
      </c>
      <c r="AV9" s="294" t="e">
        <f t="shared" si="19"/>
        <v>#REF!</v>
      </c>
      <c r="AW9" s="294" t="e">
        <f t="shared" si="20"/>
        <v>#REF!</v>
      </c>
      <c r="AX9" s="294" t="e">
        <f t="shared" si="21"/>
        <v>#REF!</v>
      </c>
      <c r="AY9" s="294" t="e">
        <f t="shared" si="22"/>
        <v>#REF!</v>
      </c>
      <c r="AZ9" s="294" t="e">
        <f t="shared" si="23"/>
        <v>#REF!</v>
      </c>
      <c r="BA9" s="294" t="e">
        <f t="shared" si="24"/>
        <v>#REF!</v>
      </c>
      <c r="BB9" s="294" t="e">
        <f t="shared" si="25"/>
        <v>#REF!</v>
      </c>
    </row>
    <row r="10" spans="2:54" ht="20.25" customHeight="1">
      <c r="B10" s="240">
        <v>2010</v>
      </c>
      <c r="D10" s="242">
        <v>4703.3999990000002</v>
      </c>
      <c r="E10" s="242">
        <v>525.500001</v>
      </c>
      <c r="F10" s="241">
        <v>756.58618000000001</v>
      </c>
      <c r="G10" s="242">
        <v>467.01504999999997</v>
      </c>
      <c r="H10" s="245">
        <f t="shared" si="3"/>
        <v>6452.5012300000008</v>
      </c>
      <c r="I10" s="263">
        <v>625.61985600000003</v>
      </c>
      <c r="J10" s="264">
        <v>1983.7</v>
      </c>
      <c r="K10" s="263">
        <v>170.28971799999999</v>
      </c>
      <c r="L10" s="264">
        <v>259.36776900000001</v>
      </c>
      <c r="M10" s="263">
        <v>1949.39905445513</v>
      </c>
      <c r="N10" s="264">
        <f t="shared" si="4"/>
        <v>4988.3763974551302</v>
      </c>
      <c r="O10" s="266">
        <v>1573.0945220000001</v>
      </c>
      <c r="P10" s="267">
        <v>987.857213</v>
      </c>
      <c r="Q10" s="266">
        <v>3014.3079710000002</v>
      </c>
      <c r="R10" s="267">
        <v>776.90601500000002</v>
      </c>
      <c r="S10" s="266">
        <v>791.49056399999995</v>
      </c>
      <c r="T10" s="267">
        <v>430.34885111152602</v>
      </c>
      <c r="U10" s="266">
        <v>645.70000000000005</v>
      </c>
      <c r="V10" s="267">
        <v>1248.961399</v>
      </c>
      <c r="W10" s="266">
        <v>963.218076</v>
      </c>
      <c r="X10" s="267">
        <v>346.86159199999997</v>
      </c>
      <c r="Y10" s="266">
        <v>935.5</v>
      </c>
      <c r="Z10" s="266">
        <f t="shared" si="5"/>
        <v>11714.246203111525</v>
      </c>
      <c r="AA10" s="287">
        <f t="shared" si="1"/>
        <v>23155.123830566659</v>
      </c>
      <c r="AB10" s="199"/>
      <c r="AF10" s="288" t="s">
        <v>73</v>
      </c>
      <c r="AG10" s="294" t="e">
        <f t="shared" si="6"/>
        <v>#REF!</v>
      </c>
      <c r="AH10" s="294" t="e">
        <f t="shared" si="7"/>
        <v>#REF!</v>
      </c>
      <c r="AI10" s="294" t="e">
        <f t="shared" si="8"/>
        <v>#REF!</v>
      </c>
      <c r="AJ10" s="294" t="e">
        <f t="shared" si="9"/>
        <v>#REF!</v>
      </c>
      <c r="AL10" s="294" t="e">
        <f t="shared" si="10"/>
        <v>#REF!</v>
      </c>
      <c r="AM10" s="294" t="e">
        <f t="shared" si="11"/>
        <v>#REF!</v>
      </c>
      <c r="AN10" s="294" t="e">
        <f t="shared" si="12"/>
        <v>#REF!</v>
      </c>
      <c r="AO10" s="294" t="e">
        <f t="shared" si="13"/>
        <v>#REF!</v>
      </c>
      <c r="AP10" s="294" t="e">
        <f t="shared" si="14"/>
        <v>#REF!</v>
      </c>
      <c r="AR10" s="294" t="e">
        <f t="shared" si="15"/>
        <v>#REF!</v>
      </c>
      <c r="AS10" s="294" t="e">
        <f t="shared" si="16"/>
        <v>#REF!</v>
      </c>
      <c r="AT10" s="294" t="e">
        <f t="shared" si="17"/>
        <v>#REF!</v>
      </c>
      <c r="AU10" s="294" t="e">
        <f t="shared" si="18"/>
        <v>#REF!</v>
      </c>
      <c r="AV10" s="294" t="e">
        <f t="shared" si="19"/>
        <v>#REF!</v>
      </c>
      <c r="AW10" s="294" t="e">
        <f t="shared" si="20"/>
        <v>#REF!</v>
      </c>
      <c r="AX10" s="294" t="e">
        <f t="shared" si="21"/>
        <v>#REF!</v>
      </c>
      <c r="AY10" s="294" t="e">
        <f t="shared" si="22"/>
        <v>#REF!</v>
      </c>
      <c r="AZ10" s="294" t="e">
        <f t="shared" si="23"/>
        <v>#REF!</v>
      </c>
      <c r="BA10" s="294" t="e">
        <f t="shared" si="24"/>
        <v>#REF!</v>
      </c>
      <c r="BB10" s="294" t="e">
        <f t="shared" si="25"/>
        <v>#REF!</v>
      </c>
    </row>
    <row r="11" spans="2:54" ht="18.75" hidden="1" customHeight="1">
      <c r="B11" s="336">
        <v>2011</v>
      </c>
      <c r="C11" s="51"/>
      <c r="D11" s="327"/>
      <c r="E11" s="328"/>
      <c r="F11" s="246"/>
      <c r="G11" s="327"/>
      <c r="H11" s="327">
        <f t="shared" si="3"/>
        <v>0</v>
      </c>
      <c r="I11" s="268"/>
      <c r="J11" s="329"/>
      <c r="K11" s="269"/>
      <c r="L11" s="329"/>
      <c r="M11" s="269"/>
      <c r="N11" s="330">
        <f t="shared" si="4"/>
        <v>0</v>
      </c>
      <c r="O11" s="331"/>
      <c r="P11" s="270"/>
      <c r="Q11" s="332"/>
      <c r="R11" s="276"/>
      <c r="S11" s="331"/>
      <c r="T11" s="270"/>
      <c r="U11" s="332"/>
      <c r="V11" s="277"/>
      <c r="W11" s="333"/>
      <c r="X11" s="270"/>
      <c r="Y11" s="333"/>
      <c r="Z11" s="332">
        <f t="shared" si="5"/>
        <v>0</v>
      </c>
      <c r="AA11" s="334">
        <f t="shared" si="1"/>
        <v>0</v>
      </c>
      <c r="AB11" s="199"/>
      <c r="AF11" s="286" t="s">
        <v>74</v>
      </c>
      <c r="AG11" s="294" t="e">
        <f t="shared" si="6"/>
        <v>#REF!</v>
      </c>
      <c r="AH11" s="294" t="e">
        <f t="shared" si="7"/>
        <v>#REF!</v>
      </c>
      <c r="AI11" s="294" t="e">
        <f t="shared" si="8"/>
        <v>#REF!</v>
      </c>
      <c r="AJ11" s="294" t="e">
        <f t="shared" si="9"/>
        <v>#REF!</v>
      </c>
      <c r="AL11" s="294" t="e">
        <f t="shared" si="10"/>
        <v>#REF!</v>
      </c>
      <c r="AM11" s="294" t="e">
        <f t="shared" si="11"/>
        <v>#REF!</v>
      </c>
      <c r="AN11" s="294" t="e">
        <f t="shared" si="12"/>
        <v>#REF!</v>
      </c>
      <c r="AO11" s="294" t="e">
        <f t="shared" si="13"/>
        <v>#REF!</v>
      </c>
      <c r="AP11" s="294" t="e">
        <f t="shared" si="14"/>
        <v>#REF!</v>
      </c>
      <c r="AR11" s="294" t="e">
        <f t="shared" si="15"/>
        <v>#REF!</v>
      </c>
      <c r="AS11" s="294" t="e">
        <f t="shared" si="16"/>
        <v>#REF!</v>
      </c>
      <c r="AT11" s="294" t="e">
        <f t="shared" si="17"/>
        <v>#REF!</v>
      </c>
      <c r="AU11" s="294" t="e">
        <f t="shared" si="18"/>
        <v>#REF!</v>
      </c>
      <c r="AV11" s="294" t="e">
        <f t="shared" si="19"/>
        <v>#REF!</v>
      </c>
      <c r="AW11" s="294" t="e">
        <f t="shared" si="20"/>
        <v>#REF!</v>
      </c>
      <c r="AX11" s="294" t="e">
        <f t="shared" si="21"/>
        <v>#REF!</v>
      </c>
      <c r="AY11" s="294" t="e">
        <f t="shared" si="22"/>
        <v>#REF!</v>
      </c>
      <c r="AZ11" s="294" t="e">
        <f t="shared" si="23"/>
        <v>#REF!</v>
      </c>
      <c r="BA11" s="294" t="e">
        <f t="shared" si="24"/>
        <v>#REF!</v>
      </c>
      <c r="BB11" s="294" t="e">
        <f t="shared" si="25"/>
        <v>#REF!</v>
      </c>
    </row>
    <row r="12" spans="2:54" ht="30" customHeight="1">
      <c r="B12" s="247">
        <v>2006</v>
      </c>
      <c r="C12" s="248" t="s">
        <v>75</v>
      </c>
      <c r="D12" s="249" t="e">
        <f>#REF!</f>
        <v>#REF!</v>
      </c>
      <c r="E12" s="250" t="e">
        <f>#REF!</f>
        <v>#REF!</v>
      </c>
      <c r="F12" s="251" t="e">
        <f>#REF!</f>
        <v>#REF!</v>
      </c>
      <c r="G12" s="250" t="e">
        <f>#REF!</f>
        <v>#REF!</v>
      </c>
      <c r="H12" s="252" t="e">
        <f t="shared" si="3"/>
        <v>#REF!</v>
      </c>
      <c r="I12" s="271" t="e">
        <f>#REF!</f>
        <v>#REF!</v>
      </c>
      <c r="J12" s="272" t="e">
        <f>#REF!</f>
        <v>#REF!</v>
      </c>
      <c r="K12" s="271" t="e">
        <f>#REF!</f>
        <v>#REF!</v>
      </c>
      <c r="L12" s="272" t="e">
        <f>#REF!</f>
        <v>#REF!</v>
      </c>
      <c r="M12" s="271" t="e">
        <f>#REF!</f>
        <v>#REF!</v>
      </c>
      <c r="N12" s="272" t="e">
        <f t="shared" si="4"/>
        <v>#REF!</v>
      </c>
      <c r="O12" s="273" t="e">
        <f>#REF!</f>
        <v>#REF!</v>
      </c>
      <c r="P12" s="274" t="e">
        <f>#REF!</f>
        <v>#REF!</v>
      </c>
      <c r="Q12" s="273" t="e">
        <f>#REF!</f>
        <v>#REF!</v>
      </c>
      <c r="R12" s="274" t="e">
        <f>#REF!</f>
        <v>#REF!</v>
      </c>
      <c r="S12" s="273" t="e">
        <f>#REF!</f>
        <v>#REF!</v>
      </c>
      <c r="T12" s="278" t="e">
        <f>#REF!</f>
        <v>#REF!</v>
      </c>
      <c r="U12" s="279" t="e">
        <f>#REF!</f>
        <v>#REF!</v>
      </c>
      <c r="V12" s="274" t="e">
        <f>#REF!</f>
        <v>#REF!</v>
      </c>
      <c r="W12" s="273" t="e">
        <f>#REF!</f>
        <v>#REF!</v>
      </c>
      <c r="X12" s="274" t="e">
        <f>#REF!</f>
        <v>#REF!</v>
      </c>
      <c r="Y12" s="289" t="e">
        <f>#REF!</f>
        <v>#REF!</v>
      </c>
      <c r="Z12" s="273" t="e">
        <f t="shared" si="5"/>
        <v>#REF!</v>
      </c>
      <c r="AA12" s="290" t="e">
        <f t="shared" si="1"/>
        <v>#REF!</v>
      </c>
      <c r="AB12" s="199"/>
      <c r="AF12" s="286" t="s">
        <v>76</v>
      </c>
      <c r="AG12" s="294" t="e">
        <f t="shared" si="6"/>
        <v>#REF!</v>
      </c>
      <c r="AH12" s="294" t="e">
        <f t="shared" si="7"/>
        <v>#REF!</v>
      </c>
      <c r="AI12" s="294" t="e">
        <f t="shared" si="8"/>
        <v>#REF!</v>
      </c>
      <c r="AJ12" s="294" t="e">
        <f t="shared" si="9"/>
        <v>#REF!</v>
      </c>
      <c r="AL12" s="294" t="e">
        <f t="shared" si="10"/>
        <v>#REF!</v>
      </c>
      <c r="AM12" s="294" t="e">
        <f t="shared" si="11"/>
        <v>#REF!</v>
      </c>
      <c r="AN12" s="294" t="e">
        <f t="shared" si="12"/>
        <v>#REF!</v>
      </c>
      <c r="AO12" s="294" t="e">
        <f t="shared" si="13"/>
        <v>#REF!</v>
      </c>
      <c r="AP12" s="294" t="e">
        <f t="shared" si="14"/>
        <v>#REF!</v>
      </c>
      <c r="AR12" s="294" t="e">
        <f t="shared" si="15"/>
        <v>#REF!</v>
      </c>
      <c r="AS12" s="294" t="e">
        <f t="shared" si="16"/>
        <v>#REF!</v>
      </c>
      <c r="AT12" s="294" t="e">
        <f t="shared" si="17"/>
        <v>#REF!</v>
      </c>
      <c r="AU12" s="294" t="e">
        <f t="shared" si="18"/>
        <v>#REF!</v>
      </c>
      <c r="AV12" s="294" t="e">
        <f t="shared" si="19"/>
        <v>#REF!</v>
      </c>
      <c r="AW12" s="294" t="e">
        <f t="shared" si="20"/>
        <v>#REF!</v>
      </c>
      <c r="AX12" s="294" t="e">
        <f t="shared" si="21"/>
        <v>#REF!</v>
      </c>
      <c r="AY12" s="294" t="e">
        <f t="shared" si="22"/>
        <v>#REF!</v>
      </c>
      <c r="AZ12" s="294" t="e">
        <f t="shared" si="23"/>
        <v>#REF!</v>
      </c>
      <c r="BA12" s="294" t="e">
        <f t="shared" si="24"/>
        <v>#REF!</v>
      </c>
      <c r="BB12" s="294" t="e">
        <f t="shared" si="25"/>
        <v>#REF!</v>
      </c>
    </row>
    <row r="13" spans="2:54" ht="18.75" customHeight="1">
      <c r="B13" s="26"/>
      <c r="C13" s="186" t="s">
        <v>77</v>
      </c>
      <c r="D13" s="253" t="e">
        <f>#REF!</f>
        <v>#REF!</v>
      </c>
      <c r="E13" s="242" t="e">
        <f>#REF!</f>
        <v>#REF!</v>
      </c>
      <c r="F13" s="241" t="e">
        <f>#REF!</f>
        <v>#REF!</v>
      </c>
      <c r="G13" s="242" t="e">
        <f>#REF!</f>
        <v>#REF!</v>
      </c>
      <c r="H13" s="245" t="e">
        <f t="shared" si="3"/>
        <v>#REF!</v>
      </c>
      <c r="I13" s="263" t="e">
        <f>#REF!</f>
        <v>#REF!</v>
      </c>
      <c r="J13" s="264" t="e">
        <f>#REF!</f>
        <v>#REF!</v>
      </c>
      <c r="K13" s="263" t="e">
        <f>#REF!</f>
        <v>#REF!</v>
      </c>
      <c r="L13" s="264" t="e">
        <f>#REF!</f>
        <v>#REF!</v>
      </c>
      <c r="M13" s="263" t="e">
        <f>#REF!</f>
        <v>#REF!</v>
      </c>
      <c r="N13" s="264" t="e">
        <f t="shared" si="4"/>
        <v>#REF!</v>
      </c>
      <c r="O13" s="266" t="e">
        <f>#REF!</f>
        <v>#REF!</v>
      </c>
      <c r="P13" s="267" t="e">
        <f>#REF!</f>
        <v>#REF!</v>
      </c>
      <c r="Q13" s="266" t="e">
        <f>#REF!</f>
        <v>#REF!</v>
      </c>
      <c r="R13" s="267" t="e">
        <f>#REF!</f>
        <v>#REF!</v>
      </c>
      <c r="S13" s="266" t="e">
        <f>#REF!</f>
        <v>#REF!</v>
      </c>
      <c r="T13" s="275" t="e">
        <f>#REF!</f>
        <v>#REF!</v>
      </c>
      <c r="U13" s="280" t="e">
        <f>#REF!</f>
        <v>#REF!</v>
      </c>
      <c r="V13" s="267" t="e">
        <f>#REF!</f>
        <v>#REF!</v>
      </c>
      <c r="W13" s="266" t="e">
        <f>#REF!</f>
        <v>#REF!</v>
      </c>
      <c r="X13" s="267" t="e">
        <f>#REF!</f>
        <v>#REF!</v>
      </c>
      <c r="Y13" s="291" t="e">
        <f>#REF!</f>
        <v>#REF!</v>
      </c>
      <c r="Z13" s="266" t="e">
        <f t="shared" si="5"/>
        <v>#REF!</v>
      </c>
      <c r="AA13" s="287" t="e">
        <f t="shared" si="1"/>
        <v>#REF!</v>
      </c>
      <c r="AB13" s="199"/>
      <c r="AF13" s="286" t="s">
        <v>78</v>
      </c>
      <c r="AG13" s="294" t="e">
        <f t="shared" si="6"/>
        <v>#REF!</v>
      </c>
      <c r="AH13" s="294" t="e">
        <f t="shared" si="7"/>
        <v>#REF!</v>
      </c>
      <c r="AI13" s="294" t="e">
        <f t="shared" si="8"/>
        <v>#REF!</v>
      </c>
      <c r="AJ13" s="294" t="e">
        <f t="shared" si="9"/>
        <v>#REF!</v>
      </c>
      <c r="AL13" s="294" t="e">
        <f t="shared" si="10"/>
        <v>#REF!</v>
      </c>
      <c r="AM13" s="294" t="e">
        <f t="shared" si="11"/>
        <v>#REF!</v>
      </c>
      <c r="AN13" s="294" t="e">
        <f t="shared" si="12"/>
        <v>#REF!</v>
      </c>
      <c r="AO13" s="294" t="e">
        <f t="shared" si="13"/>
        <v>#REF!</v>
      </c>
      <c r="AP13" s="294" t="e">
        <f t="shared" si="14"/>
        <v>#REF!</v>
      </c>
      <c r="AR13" s="294" t="e">
        <f t="shared" si="15"/>
        <v>#REF!</v>
      </c>
      <c r="AS13" s="294" t="e">
        <f t="shared" si="16"/>
        <v>#REF!</v>
      </c>
      <c r="AT13" s="294" t="e">
        <f t="shared" si="17"/>
        <v>#REF!</v>
      </c>
      <c r="AU13" s="294" t="e">
        <f t="shared" si="18"/>
        <v>#REF!</v>
      </c>
      <c r="AV13" s="294" t="e">
        <f t="shared" si="19"/>
        <v>#REF!</v>
      </c>
      <c r="AW13" s="294" t="e">
        <f t="shared" si="20"/>
        <v>#REF!</v>
      </c>
      <c r="AX13" s="294" t="e">
        <f t="shared" si="21"/>
        <v>#REF!</v>
      </c>
      <c r="AY13" s="294" t="e">
        <f t="shared" si="22"/>
        <v>#REF!</v>
      </c>
      <c r="AZ13" s="294" t="e">
        <f t="shared" si="23"/>
        <v>#REF!</v>
      </c>
      <c r="BA13" s="294" t="e">
        <f t="shared" si="24"/>
        <v>#REF!</v>
      </c>
      <c r="BB13" s="294" t="e">
        <f t="shared" si="25"/>
        <v>#REF!</v>
      </c>
    </row>
    <row r="14" spans="2:54" ht="18.75" customHeight="1">
      <c r="B14" s="26"/>
      <c r="C14" s="186" t="s">
        <v>79</v>
      </c>
      <c r="D14" s="253" t="e">
        <f>#REF!</f>
        <v>#REF!</v>
      </c>
      <c r="E14" s="242" t="e">
        <f>#REF!</f>
        <v>#REF!</v>
      </c>
      <c r="F14" s="241" t="e">
        <f>#REF!</f>
        <v>#REF!</v>
      </c>
      <c r="G14" s="242" t="e">
        <f>#REF!</f>
        <v>#REF!</v>
      </c>
      <c r="H14" s="245" t="e">
        <f t="shared" si="3"/>
        <v>#REF!</v>
      </c>
      <c r="I14" s="263" t="e">
        <f>#REF!</f>
        <v>#REF!</v>
      </c>
      <c r="J14" s="264" t="e">
        <f>#REF!</f>
        <v>#REF!</v>
      </c>
      <c r="K14" s="263" t="e">
        <f>#REF!</f>
        <v>#REF!</v>
      </c>
      <c r="L14" s="264" t="e">
        <f>#REF!</f>
        <v>#REF!</v>
      </c>
      <c r="M14" s="263" t="e">
        <f>#REF!</f>
        <v>#REF!</v>
      </c>
      <c r="N14" s="264" t="e">
        <f t="shared" si="4"/>
        <v>#REF!</v>
      </c>
      <c r="O14" s="266" t="e">
        <f>#REF!</f>
        <v>#REF!</v>
      </c>
      <c r="P14" s="267" t="e">
        <f>#REF!</f>
        <v>#REF!</v>
      </c>
      <c r="Q14" s="266" t="e">
        <f>#REF!</f>
        <v>#REF!</v>
      </c>
      <c r="R14" s="267" t="e">
        <f>#REF!</f>
        <v>#REF!</v>
      </c>
      <c r="S14" s="266" t="e">
        <f>#REF!</f>
        <v>#REF!</v>
      </c>
      <c r="T14" s="275" t="e">
        <f>#REF!</f>
        <v>#REF!</v>
      </c>
      <c r="U14" s="280" t="e">
        <f>#REF!</f>
        <v>#REF!</v>
      </c>
      <c r="V14" s="267" t="e">
        <f>#REF!</f>
        <v>#REF!</v>
      </c>
      <c r="W14" s="266" t="e">
        <f>#REF!</f>
        <v>#REF!</v>
      </c>
      <c r="X14" s="267" t="e">
        <f>#REF!</f>
        <v>#REF!</v>
      </c>
      <c r="Y14" s="291" t="e">
        <f>#REF!</f>
        <v>#REF!</v>
      </c>
      <c r="Z14" s="266" t="e">
        <f t="shared" si="5"/>
        <v>#REF!</v>
      </c>
      <c r="AA14" s="287" t="e">
        <f t="shared" si="1"/>
        <v>#REF!</v>
      </c>
      <c r="AB14" s="199"/>
      <c r="AF14" s="288" t="s">
        <v>80</v>
      </c>
      <c r="AG14" s="294" t="e">
        <f t="shared" si="6"/>
        <v>#REF!</v>
      </c>
      <c r="AH14" s="294" t="e">
        <f t="shared" si="7"/>
        <v>#REF!</v>
      </c>
      <c r="AI14" s="294" t="e">
        <f t="shared" si="8"/>
        <v>#REF!</v>
      </c>
      <c r="AJ14" s="294" t="e">
        <f t="shared" si="9"/>
        <v>#REF!</v>
      </c>
      <c r="AL14" s="294" t="e">
        <f t="shared" si="10"/>
        <v>#REF!</v>
      </c>
      <c r="AM14" s="294" t="e">
        <f t="shared" si="11"/>
        <v>#REF!</v>
      </c>
      <c r="AN14" s="294" t="e">
        <f t="shared" si="12"/>
        <v>#REF!</v>
      </c>
      <c r="AO14" s="294" t="e">
        <f t="shared" si="13"/>
        <v>#REF!</v>
      </c>
      <c r="AP14" s="294" t="e">
        <f t="shared" si="14"/>
        <v>#REF!</v>
      </c>
      <c r="AR14" s="294" t="e">
        <f t="shared" si="15"/>
        <v>#REF!</v>
      </c>
      <c r="AS14" s="294" t="e">
        <f t="shared" si="16"/>
        <v>#REF!</v>
      </c>
      <c r="AT14" s="294" t="e">
        <f t="shared" si="17"/>
        <v>#REF!</v>
      </c>
      <c r="AU14" s="294" t="e">
        <f t="shared" si="18"/>
        <v>#REF!</v>
      </c>
      <c r="AV14" s="294" t="e">
        <f t="shared" si="19"/>
        <v>#REF!</v>
      </c>
      <c r="AW14" s="294" t="e">
        <f t="shared" si="20"/>
        <v>#REF!</v>
      </c>
      <c r="AX14" s="294" t="e">
        <f t="shared" si="21"/>
        <v>#REF!</v>
      </c>
      <c r="AY14" s="294" t="e">
        <f t="shared" si="22"/>
        <v>#REF!</v>
      </c>
      <c r="AZ14" s="294" t="e">
        <f t="shared" si="23"/>
        <v>#REF!</v>
      </c>
      <c r="BA14" s="294" t="e">
        <f t="shared" si="24"/>
        <v>#REF!</v>
      </c>
      <c r="BB14" s="294" t="e">
        <f t="shared" si="25"/>
        <v>#REF!</v>
      </c>
    </row>
    <row r="15" spans="2:54" ht="18.75" customHeight="1">
      <c r="B15" s="26"/>
      <c r="C15" s="186" t="s">
        <v>81</v>
      </c>
      <c r="D15" s="253" t="e">
        <f>#REF!</f>
        <v>#REF!</v>
      </c>
      <c r="E15" s="242" t="e">
        <f>#REF!</f>
        <v>#REF!</v>
      </c>
      <c r="F15" s="241" t="e">
        <f>#REF!</f>
        <v>#REF!</v>
      </c>
      <c r="G15" s="242" t="e">
        <f>#REF!</f>
        <v>#REF!</v>
      </c>
      <c r="H15" s="245" t="e">
        <f t="shared" si="3"/>
        <v>#REF!</v>
      </c>
      <c r="I15" s="263" t="e">
        <f>#REF!</f>
        <v>#REF!</v>
      </c>
      <c r="J15" s="264" t="e">
        <f>#REF!</f>
        <v>#REF!</v>
      </c>
      <c r="K15" s="263" t="e">
        <f>#REF!</f>
        <v>#REF!</v>
      </c>
      <c r="L15" s="264" t="e">
        <f>#REF!</f>
        <v>#REF!</v>
      </c>
      <c r="M15" s="263" t="e">
        <f>#REF!</f>
        <v>#REF!</v>
      </c>
      <c r="N15" s="264" t="e">
        <f t="shared" si="4"/>
        <v>#REF!</v>
      </c>
      <c r="O15" s="266" t="e">
        <f>#REF!</f>
        <v>#REF!</v>
      </c>
      <c r="P15" s="267" t="e">
        <f>#REF!</f>
        <v>#REF!</v>
      </c>
      <c r="Q15" s="266" t="e">
        <f>#REF!</f>
        <v>#REF!</v>
      </c>
      <c r="R15" s="267" t="e">
        <f>#REF!</f>
        <v>#REF!</v>
      </c>
      <c r="S15" s="266" t="e">
        <f>#REF!</f>
        <v>#REF!</v>
      </c>
      <c r="T15" s="275" t="e">
        <f>#REF!</f>
        <v>#REF!</v>
      </c>
      <c r="U15" s="280" t="e">
        <f>#REF!</f>
        <v>#REF!</v>
      </c>
      <c r="V15" s="267" t="e">
        <f>#REF!</f>
        <v>#REF!</v>
      </c>
      <c r="W15" s="266" t="e">
        <f>#REF!</f>
        <v>#REF!</v>
      </c>
      <c r="X15" s="267" t="e">
        <f>#REF!</f>
        <v>#REF!</v>
      </c>
      <c r="Y15" s="291" t="e">
        <f>#REF!</f>
        <v>#REF!</v>
      </c>
      <c r="Z15" s="266" t="e">
        <f t="shared" si="5"/>
        <v>#REF!</v>
      </c>
      <c r="AA15" s="287" t="e">
        <f t="shared" si="1"/>
        <v>#REF!</v>
      </c>
      <c r="AB15" s="199"/>
      <c r="AF15" s="286" t="s">
        <v>82</v>
      </c>
      <c r="AG15" s="294" t="e">
        <f t="shared" si="6"/>
        <v>#REF!</v>
      </c>
      <c r="AH15" s="294" t="e">
        <f t="shared" si="7"/>
        <v>#REF!</v>
      </c>
      <c r="AI15" s="294" t="e">
        <f t="shared" si="8"/>
        <v>#REF!</v>
      </c>
      <c r="AJ15" s="294" t="e">
        <f t="shared" si="9"/>
        <v>#REF!</v>
      </c>
      <c r="AL15" s="294" t="e">
        <f t="shared" si="10"/>
        <v>#REF!</v>
      </c>
      <c r="AM15" s="294" t="e">
        <f t="shared" si="11"/>
        <v>#REF!</v>
      </c>
      <c r="AN15" s="294" t="e">
        <f t="shared" si="12"/>
        <v>#REF!</v>
      </c>
      <c r="AO15" s="294" t="e">
        <f t="shared" si="13"/>
        <v>#REF!</v>
      </c>
      <c r="AP15" s="294" t="e">
        <f t="shared" si="14"/>
        <v>#REF!</v>
      </c>
      <c r="AR15" s="294" t="e">
        <f t="shared" si="15"/>
        <v>#REF!</v>
      </c>
      <c r="AS15" s="294" t="e">
        <f t="shared" si="16"/>
        <v>#REF!</v>
      </c>
      <c r="AT15" s="294" t="e">
        <f t="shared" si="17"/>
        <v>#REF!</v>
      </c>
      <c r="AU15" s="294" t="e">
        <f t="shared" si="18"/>
        <v>#REF!</v>
      </c>
      <c r="AV15" s="294" t="e">
        <f t="shared" si="19"/>
        <v>#REF!</v>
      </c>
      <c r="AW15" s="294" t="e">
        <f t="shared" si="20"/>
        <v>#REF!</v>
      </c>
      <c r="AX15" s="294" t="e">
        <f t="shared" si="21"/>
        <v>#REF!</v>
      </c>
      <c r="AY15" s="294" t="e">
        <f t="shared" si="22"/>
        <v>#REF!</v>
      </c>
      <c r="AZ15" s="294" t="e">
        <f t="shared" si="23"/>
        <v>#REF!</v>
      </c>
      <c r="BA15" s="294" t="e">
        <f t="shared" si="24"/>
        <v>#REF!</v>
      </c>
      <c r="BB15" s="294" t="e">
        <f t="shared" si="25"/>
        <v>#REF!</v>
      </c>
    </row>
    <row r="16" spans="2:54" ht="30" customHeight="1">
      <c r="B16" s="26">
        <v>2007</v>
      </c>
      <c r="C16" s="186" t="s">
        <v>75</v>
      </c>
      <c r="D16" s="253" t="e">
        <f>#REF!</f>
        <v>#REF!</v>
      </c>
      <c r="E16" s="242" t="e">
        <f>#REF!</f>
        <v>#REF!</v>
      </c>
      <c r="F16" s="241" t="e">
        <f>#REF!</f>
        <v>#REF!</v>
      </c>
      <c r="G16" s="242" t="e">
        <f>#REF!</f>
        <v>#REF!</v>
      </c>
      <c r="H16" s="245" t="e">
        <f t="shared" si="3"/>
        <v>#REF!</v>
      </c>
      <c r="I16" s="263" t="e">
        <f>#REF!</f>
        <v>#REF!</v>
      </c>
      <c r="J16" s="264" t="e">
        <f>#REF!</f>
        <v>#REF!</v>
      </c>
      <c r="K16" s="263" t="e">
        <f>#REF!</f>
        <v>#REF!</v>
      </c>
      <c r="L16" s="264" t="e">
        <f>#REF!</f>
        <v>#REF!</v>
      </c>
      <c r="M16" s="263" t="e">
        <f>#REF!</f>
        <v>#REF!</v>
      </c>
      <c r="N16" s="264" t="e">
        <f t="shared" si="4"/>
        <v>#REF!</v>
      </c>
      <c r="O16" s="266" t="e">
        <f>#REF!</f>
        <v>#REF!</v>
      </c>
      <c r="P16" s="267" t="e">
        <f>#REF!</f>
        <v>#REF!</v>
      </c>
      <c r="Q16" s="266" t="e">
        <f>#REF!</f>
        <v>#REF!</v>
      </c>
      <c r="R16" s="267" t="e">
        <f>#REF!</f>
        <v>#REF!</v>
      </c>
      <c r="S16" s="266" t="e">
        <f>#REF!</f>
        <v>#REF!</v>
      </c>
      <c r="T16" s="275" t="e">
        <f>#REF!</f>
        <v>#REF!</v>
      </c>
      <c r="U16" s="280" t="e">
        <f>#REF!</f>
        <v>#REF!</v>
      </c>
      <c r="V16" s="267" t="e">
        <f>#REF!</f>
        <v>#REF!</v>
      </c>
      <c r="W16" s="266" t="e">
        <f>#REF!</f>
        <v>#REF!</v>
      </c>
      <c r="X16" s="267" t="e">
        <f>#REF!</f>
        <v>#REF!</v>
      </c>
      <c r="Y16" s="291" t="e">
        <f>#REF!</f>
        <v>#REF!</v>
      </c>
      <c r="Z16" s="266" t="e">
        <f t="shared" si="5"/>
        <v>#REF!</v>
      </c>
      <c r="AA16" s="287" t="e">
        <f t="shared" si="1"/>
        <v>#REF!</v>
      </c>
      <c r="AB16" s="199"/>
      <c r="AF16" s="286" t="s">
        <v>83</v>
      </c>
      <c r="AG16" s="294" t="e">
        <f t="shared" si="6"/>
        <v>#REF!</v>
      </c>
      <c r="AH16" s="294" t="e">
        <f t="shared" si="7"/>
        <v>#REF!</v>
      </c>
      <c r="AI16" s="294" t="e">
        <f t="shared" si="8"/>
        <v>#REF!</v>
      </c>
      <c r="AJ16" s="294" t="e">
        <f t="shared" si="9"/>
        <v>#REF!</v>
      </c>
      <c r="AL16" s="294" t="e">
        <f t="shared" si="10"/>
        <v>#REF!</v>
      </c>
      <c r="AM16" s="294" t="e">
        <f t="shared" si="11"/>
        <v>#REF!</v>
      </c>
      <c r="AN16" s="294" t="e">
        <f t="shared" si="12"/>
        <v>#REF!</v>
      </c>
      <c r="AO16" s="294" t="e">
        <f t="shared" si="13"/>
        <v>#REF!</v>
      </c>
      <c r="AP16" s="294" t="e">
        <f t="shared" si="14"/>
        <v>#REF!</v>
      </c>
      <c r="AR16" s="294" t="e">
        <f t="shared" si="15"/>
        <v>#REF!</v>
      </c>
      <c r="AS16" s="294" t="e">
        <f t="shared" si="16"/>
        <v>#REF!</v>
      </c>
      <c r="AT16" s="294" t="e">
        <f t="shared" si="17"/>
        <v>#REF!</v>
      </c>
      <c r="AU16" s="294" t="e">
        <f t="shared" si="18"/>
        <v>#REF!</v>
      </c>
      <c r="AV16" s="294" t="e">
        <f t="shared" si="19"/>
        <v>#REF!</v>
      </c>
      <c r="AW16" s="294" t="e">
        <f t="shared" si="20"/>
        <v>#REF!</v>
      </c>
      <c r="AX16" s="294" t="e">
        <f t="shared" si="21"/>
        <v>#REF!</v>
      </c>
      <c r="AY16" s="294" t="e">
        <f t="shared" si="22"/>
        <v>#REF!</v>
      </c>
      <c r="AZ16" s="294" t="e">
        <f t="shared" si="23"/>
        <v>#REF!</v>
      </c>
      <c r="BA16" s="294" t="e">
        <f t="shared" si="24"/>
        <v>#REF!</v>
      </c>
      <c r="BB16" s="294" t="e">
        <f t="shared" si="25"/>
        <v>#REF!</v>
      </c>
    </row>
    <row r="17" spans="2:54" ht="18.75" customHeight="1">
      <c r="B17" s="26"/>
      <c r="C17" s="186" t="s">
        <v>77</v>
      </c>
      <c r="D17" s="253" t="e">
        <f>#REF!</f>
        <v>#REF!</v>
      </c>
      <c r="E17" s="242" t="e">
        <f>#REF!</f>
        <v>#REF!</v>
      </c>
      <c r="F17" s="241" t="e">
        <f>#REF!</f>
        <v>#REF!</v>
      </c>
      <c r="G17" s="242" t="e">
        <f>#REF!</f>
        <v>#REF!</v>
      </c>
      <c r="H17" s="245" t="e">
        <f t="shared" si="3"/>
        <v>#REF!</v>
      </c>
      <c r="I17" s="263" t="e">
        <f>#REF!</f>
        <v>#REF!</v>
      </c>
      <c r="J17" s="264" t="e">
        <f>#REF!</f>
        <v>#REF!</v>
      </c>
      <c r="K17" s="263" t="e">
        <f>#REF!</f>
        <v>#REF!</v>
      </c>
      <c r="L17" s="264" t="e">
        <f>#REF!</f>
        <v>#REF!</v>
      </c>
      <c r="M17" s="263" t="e">
        <f>#REF!</f>
        <v>#REF!</v>
      </c>
      <c r="N17" s="264" t="e">
        <f t="shared" si="4"/>
        <v>#REF!</v>
      </c>
      <c r="O17" s="266" t="e">
        <f>#REF!</f>
        <v>#REF!</v>
      </c>
      <c r="P17" s="267" t="e">
        <f>#REF!</f>
        <v>#REF!</v>
      </c>
      <c r="Q17" s="266" t="e">
        <f>#REF!</f>
        <v>#REF!</v>
      </c>
      <c r="R17" s="267" t="e">
        <f>#REF!</f>
        <v>#REF!</v>
      </c>
      <c r="S17" s="266" t="e">
        <f>#REF!</f>
        <v>#REF!</v>
      </c>
      <c r="T17" s="275" t="e">
        <f>#REF!</f>
        <v>#REF!</v>
      </c>
      <c r="U17" s="280" t="e">
        <f>#REF!</f>
        <v>#REF!</v>
      </c>
      <c r="V17" s="267" t="e">
        <f>#REF!</f>
        <v>#REF!</v>
      </c>
      <c r="W17" s="266" t="e">
        <f>#REF!</f>
        <v>#REF!</v>
      </c>
      <c r="X17" s="267" t="e">
        <f>#REF!</f>
        <v>#REF!</v>
      </c>
      <c r="Y17" s="291" t="e">
        <f>#REF!</f>
        <v>#REF!</v>
      </c>
      <c r="Z17" s="266" t="e">
        <f t="shared" si="5"/>
        <v>#REF!</v>
      </c>
      <c r="AA17" s="287" t="e">
        <f t="shared" si="1"/>
        <v>#REF!</v>
      </c>
      <c r="AB17" s="199"/>
      <c r="AF17" s="286" t="s">
        <v>84</v>
      </c>
      <c r="AG17" s="294" t="e">
        <f t="shared" si="6"/>
        <v>#REF!</v>
      </c>
      <c r="AH17" s="294" t="e">
        <f t="shared" si="7"/>
        <v>#REF!</v>
      </c>
      <c r="AI17" s="294" t="e">
        <f t="shared" si="8"/>
        <v>#REF!</v>
      </c>
      <c r="AJ17" s="294" t="e">
        <f t="shared" si="9"/>
        <v>#REF!</v>
      </c>
      <c r="AL17" s="294" t="e">
        <f t="shared" si="10"/>
        <v>#REF!</v>
      </c>
      <c r="AM17" s="294" t="e">
        <f t="shared" si="11"/>
        <v>#REF!</v>
      </c>
      <c r="AN17" s="294" t="e">
        <f t="shared" si="12"/>
        <v>#REF!</v>
      </c>
      <c r="AO17" s="294" t="e">
        <f t="shared" si="13"/>
        <v>#REF!</v>
      </c>
      <c r="AP17" s="294" t="e">
        <f t="shared" si="14"/>
        <v>#REF!</v>
      </c>
      <c r="AR17" s="294" t="e">
        <f t="shared" si="15"/>
        <v>#REF!</v>
      </c>
      <c r="AS17" s="294" t="e">
        <f t="shared" si="16"/>
        <v>#REF!</v>
      </c>
      <c r="AT17" s="294" t="e">
        <f t="shared" si="17"/>
        <v>#REF!</v>
      </c>
      <c r="AU17" s="294" t="e">
        <f t="shared" si="18"/>
        <v>#REF!</v>
      </c>
      <c r="AV17" s="294" t="e">
        <f t="shared" si="19"/>
        <v>#REF!</v>
      </c>
      <c r="AW17" s="294" t="e">
        <f t="shared" si="20"/>
        <v>#REF!</v>
      </c>
      <c r="AX17" s="294" t="e">
        <f t="shared" si="21"/>
        <v>#REF!</v>
      </c>
      <c r="AY17" s="294" t="e">
        <f t="shared" si="22"/>
        <v>#REF!</v>
      </c>
      <c r="AZ17" s="294" t="e">
        <f t="shared" si="23"/>
        <v>#REF!</v>
      </c>
      <c r="BA17" s="294" t="e">
        <f t="shared" si="24"/>
        <v>#REF!</v>
      </c>
      <c r="BB17" s="294" t="e">
        <f t="shared" si="25"/>
        <v>#REF!</v>
      </c>
    </row>
    <row r="18" spans="2:54" ht="18.75" customHeight="1">
      <c r="B18" s="26"/>
      <c r="C18" s="186" t="s">
        <v>79</v>
      </c>
      <c r="D18" s="253" t="e">
        <f>#REF!</f>
        <v>#REF!</v>
      </c>
      <c r="E18" s="242" t="e">
        <f>#REF!</f>
        <v>#REF!</v>
      </c>
      <c r="F18" s="241" t="e">
        <f>#REF!</f>
        <v>#REF!</v>
      </c>
      <c r="G18" s="242" t="e">
        <f>#REF!</f>
        <v>#REF!</v>
      </c>
      <c r="H18" s="245" t="e">
        <f t="shared" si="3"/>
        <v>#REF!</v>
      </c>
      <c r="I18" s="263" t="e">
        <f>#REF!</f>
        <v>#REF!</v>
      </c>
      <c r="J18" s="264" t="e">
        <f>#REF!</f>
        <v>#REF!</v>
      </c>
      <c r="K18" s="263" t="e">
        <f>#REF!</f>
        <v>#REF!</v>
      </c>
      <c r="L18" s="264" t="e">
        <f>#REF!</f>
        <v>#REF!</v>
      </c>
      <c r="M18" s="263" t="e">
        <f>#REF!</f>
        <v>#REF!</v>
      </c>
      <c r="N18" s="264" t="e">
        <f t="shared" si="4"/>
        <v>#REF!</v>
      </c>
      <c r="O18" s="266" t="e">
        <f>#REF!</f>
        <v>#REF!</v>
      </c>
      <c r="P18" s="267" t="e">
        <f>#REF!</f>
        <v>#REF!</v>
      </c>
      <c r="Q18" s="266" t="e">
        <f>#REF!</f>
        <v>#REF!</v>
      </c>
      <c r="R18" s="267" t="e">
        <f>#REF!</f>
        <v>#REF!</v>
      </c>
      <c r="S18" s="266" t="e">
        <f>#REF!</f>
        <v>#REF!</v>
      </c>
      <c r="T18" s="275" t="e">
        <f>#REF!</f>
        <v>#REF!</v>
      </c>
      <c r="U18" s="280" t="e">
        <f>#REF!</f>
        <v>#REF!</v>
      </c>
      <c r="V18" s="267" t="e">
        <f>#REF!</f>
        <v>#REF!</v>
      </c>
      <c r="W18" s="266" t="e">
        <f>#REF!</f>
        <v>#REF!</v>
      </c>
      <c r="X18" s="267" t="e">
        <f>#REF!</f>
        <v>#REF!</v>
      </c>
      <c r="Y18" s="291" t="e">
        <f>#REF!</f>
        <v>#REF!</v>
      </c>
      <c r="Z18" s="266" t="e">
        <f t="shared" si="5"/>
        <v>#REF!</v>
      </c>
      <c r="AA18" s="287" t="e">
        <f t="shared" si="1"/>
        <v>#REF!</v>
      </c>
      <c r="AB18" s="199"/>
      <c r="AF18" s="288" t="s">
        <v>85</v>
      </c>
      <c r="AG18" s="294" t="e">
        <f t="shared" si="6"/>
        <v>#REF!</v>
      </c>
      <c r="AH18" s="294" t="e">
        <f t="shared" si="7"/>
        <v>#REF!</v>
      </c>
      <c r="AI18" s="294" t="e">
        <f t="shared" si="8"/>
        <v>#REF!</v>
      </c>
      <c r="AJ18" s="294" t="e">
        <f t="shared" si="9"/>
        <v>#REF!</v>
      </c>
      <c r="AL18" s="294" t="e">
        <f t="shared" si="10"/>
        <v>#REF!</v>
      </c>
      <c r="AM18" s="294" t="e">
        <f t="shared" si="11"/>
        <v>#REF!</v>
      </c>
      <c r="AN18" s="294" t="e">
        <f t="shared" si="12"/>
        <v>#REF!</v>
      </c>
      <c r="AO18" s="294" t="e">
        <f t="shared" si="13"/>
        <v>#REF!</v>
      </c>
      <c r="AP18" s="294" t="e">
        <f t="shared" si="14"/>
        <v>#REF!</v>
      </c>
      <c r="AR18" s="294" t="e">
        <f t="shared" si="15"/>
        <v>#REF!</v>
      </c>
      <c r="AS18" s="294" t="e">
        <f t="shared" si="16"/>
        <v>#REF!</v>
      </c>
      <c r="AT18" s="294" t="e">
        <f t="shared" si="17"/>
        <v>#REF!</v>
      </c>
      <c r="AU18" s="294" t="e">
        <f t="shared" si="18"/>
        <v>#REF!</v>
      </c>
      <c r="AV18" s="294" t="e">
        <f t="shared" si="19"/>
        <v>#REF!</v>
      </c>
      <c r="AW18" s="294" t="e">
        <f t="shared" si="20"/>
        <v>#REF!</v>
      </c>
      <c r="AX18" s="294" t="e">
        <f t="shared" si="21"/>
        <v>#REF!</v>
      </c>
      <c r="AY18" s="294" t="e">
        <f t="shared" si="22"/>
        <v>#REF!</v>
      </c>
      <c r="AZ18" s="294" t="e">
        <f t="shared" si="23"/>
        <v>#REF!</v>
      </c>
      <c r="BA18" s="294" t="e">
        <f t="shared" si="24"/>
        <v>#REF!</v>
      </c>
      <c r="BB18" s="294" t="e">
        <f t="shared" si="25"/>
        <v>#REF!</v>
      </c>
    </row>
    <row r="19" spans="2:54" ht="18.75" customHeight="1">
      <c r="B19" s="26"/>
      <c r="C19" s="186" t="s">
        <v>81</v>
      </c>
      <c r="D19" s="253" t="e">
        <f>#REF!</f>
        <v>#REF!</v>
      </c>
      <c r="E19" s="242" t="e">
        <f>#REF!</f>
        <v>#REF!</v>
      </c>
      <c r="F19" s="241" t="e">
        <f>#REF!</f>
        <v>#REF!</v>
      </c>
      <c r="G19" s="242" t="e">
        <f>#REF!</f>
        <v>#REF!</v>
      </c>
      <c r="H19" s="245" t="e">
        <f t="shared" si="3"/>
        <v>#REF!</v>
      </c>
      <c r="I19" s="263" t="e">
        <f>#REF!</f>
        <v>#REF!</v>
      </c>
      <c r="J19" s="264" t="e">
        <f>#REF!</f>
        <v>#REF!</v>
      </c>
      <c r="K19" s="263" t="e">
        <f>#REF!</f>
        <v>#REF!</v>
      </c>
      <c r="L19" s="264" t="e">
        <f>#REF!</f>
        <v>#REF!</v>
      </c>
      <c r="M19" s="263" t="e">
        <f>#REF!</f>
        <v>#REF!</v>
      </c>
      <c r="N19" s="264" t="e">
        <f t="shared" si="4"/>
        <v>#REF!</v>
      </c>
      <c r="O19" s="266" t="e">
        <f>#REF!</f>
        <v>#REF!</v>
      </c>
      <c r="P19" s="267" t="e">
        <f>#REF!</f>
        <v>#REF!</v>
      </c>
      <c r="Q19" s="266" t="e">
        <f>#REF!</f>
        <v>#REF!</v>
      </c>
      <c r="R19" s="267" t="e">
        <f>#REF!</f>
        <v>#REF!</v>
      </c>
      <c r="S19" s="266" t="e">
        <f>#REF!</f>
        <v>#REF!</v>
      </c>
      <c r="T19" s="275" t="e">
        <f>#REF!</f>
        <v>#REF!</v>
      </c>
      <c r="U19" s="280" t="e">
        <f>#REF!</f>
        <v>#REF!</v>
      </c>
      <c r="V19" s="267" t="e">
        <f>#REF!</f>
        <v>#REF!</v>
      </c>
      <c r="W19" s="266" t="e">
        <f>#REF!</f>
        <v>#REF!</v>
      </c>
      <c r="X19" s="267" t="e">
        <f>#REF!</f>
        <v>#REF!</v>
      </c>
      <c r="Y19" s="291" t="e">
        <f>#REF!</f>
        <v>#REF!</v>
      </c>
      <c r="Z19" s="266" t="e">
        <f t="shared" si="5"/>
        <v>#REF!</v>
      </c>
      <c r="AA19" s="287" t="e">
        <f t="shared" si="1"/>
        <v>#REF!</v>
      </c>
      <c r="AB19" s="199"/>
      <c r="AF19" s="286" t="s">
        <v>86</v>
      </c>
      <c r="AG19" s="294" t="e">
        <f t="shared" si="6"/>
        <v>#REF!</v>
      </c>
      <c r="AH19" s="294" t="e">
        <f t="shared" si="7"/>
        <v>#REF!</v>
      </c>
      <c r="AI19" s="294" t="e">
        <f t="shared" si="8"/>
        <v>#REF!</v>
      </c>
      <c r="AJ19" s="294" t="e">
        <f t="shared" si="9"/>
        <v>#REF!</v>
      </c>
      <c r="AL19" s="294" t="e">
        <f t="shared" si="10"/>
        <v>#REF!</v>
      </c>
      <c r="AM19" s="294" t="e">
        <f t="shared" si="11"/>
        <v>#REF!</v>
      </c>
      <c r="AN19" s="294" t="e">
        <f t="shared" si="12"/>
        <v>#REF!</v>
      </c>
      <c r="AO19" s="294" t="e">
        <f t="shared" si="13"/>
        <v>#REF!</v>
      </c>
      <c r="AP19" s="294" t="e">
        <f t="shared" si="14"/>
        <v>#REF!</v>
      </c>
      <c r="AR19" s="294" t="e">
        <f t="shared" si="15"/>
        <v>#REF!</v>
      </c>
      <c r="AS19" s="294" t="e">
        <f t="shared" si="16"/>
        <v>#REF!</v>
      </c>
      <c r="AT19" s="294" t="e">
        <f t="shared" si="17"/>
        <v>#REF!</v>
      </c>
      <c r="AU19" s="294" t="e">
        <f t="shared" si="18"/>
        <v>#REF!</v>
      </c>
      <c r="AV19" s="294" t="e">
        <f t="shared" si="19"/>
        <v>#REF!</v>
      </c>
      <c r="AW19" s="294" t="e">
        <f t="shared" si="20"/>
        <v>#REF!</v>
      </c>
      <c r="AX19" s="294" t="e">
        <f t="shared" si="21"/>
        <v>#REF!</v>
      </c>
      <c r="AY19" s="294" t="e">
        <f t="shared" si="22"/>
        <v>#REF!</v>
      </c>
      <c r="AZ19" s="294" t="e">
        <f t="shared" si="23"/>
        <v>#REF!</v>
      </c>
      <c r="BA19" s="294" t="e">
        <f t="shared" si="24"/>
        <v>#REF!</v>
      </c>
      <c r="BB19" s="294" t="e">
        <f t="shared" si="25"/>
        <v>#REF!</v>
      </c>
    </row>
    <row r="20" spans="2:54" ht="30" customHeight="1">
      <c r="B20" s="26">
        <v>2008</v>
      </c>
      <c r="C20" s="186" t="s">
        <v>75</v>
      </c>
      <c r="D20" s="253" t="e">
        <f>#REF!</f>
        <v>#REF!</v>
      </c>
      <c r="E20" s="242" t="e">
        <f>#REF!</f>
        <v>#REF!</v>
      </c>
      <c r="F20" s="241" t="e">
        <f>#REF!</f>
        <v>#REF!</v>
      </c>
      <c r="G20" s="242" t="e">
        <f>#REF!</f>
        <v>#REF!</v>
      </c>
      <c r="H20" s="245" t="e">
        <f t="shared" si="3"/>
        <v>#REF!</v>
      </c>
      <c r="I20" s="263" t="e">
        <f>#REF!</f>
        <v>#REF!</v>
      </c>
      <c r="J20" s="264" t="e">
        <f>#REF!</f>
        <v>#REF!</v>
      </c>
      <c r="K20" s="263" t="e">
        <f>#REF!</f>
        <v>#REF!</v>
      </c>
      <c r="L20" s="264" t="e">
        <f>#REF!</f>
        <v>#REF!</v>
      </c>
      <c r="M20" s="263" t="e">
        <f>#REF!</f>
        <v>#REF!</v>
      </c>
      <c r="N20" s="264" t="e">
        <f t="shared" si="4"/>
        <v>#REF!</v>
      </c>
      <c r="O20" s="266" t="e">
        <f>#REF!</f>
        <v>#REF!</v>
      </c>
      <c r="P20" s="267" t="e">
        <f>#REF!</f>
        <v>#REF!</v>
      </c>
      <c r="Q20" s="266" t="e">
        <f>#REF!</f>
        <v>#REF!</v>
      </c>
      <c r="R20" s="267" t="e">
        <f>#REF!</f>
        <v>#REF!</v>
      </c>
      <c r="S20" s="266" t="e">
        <f>#REF!</f>
        <v>#REF!</v>
      </c>
      <c r="T20" s="275" t="e">
        <f>#REF!</f>
        <v>#REF!</v>
      </c>
      <c r="U20" s="280" t="e">
        <f>#REF!</f>
        <v>#REF!</v>
      </c>
      <c r="V20" s="267" t="e">
        <f>#REF!</f>
        <v>#REF!</v>
      </c>
      <c r="W20" s="266" t="e">
        <f>#REF!</f>
        <v>#REF!</v>
      </c>
      <c r="X20" s="267" t="e">
        <f>#REF!</f>
        <v>#REF!</v>
      </c>
      <c r="Y20" s="291" t="e">
        <f>#REF!</f>
        <v>#REF!</v>
      </c>
      <c r="Z20" s="266" t="e">
        <f t="shared" si="5"/>
        <v>#REF!</v>
      </c>
      <c r="AA20" s="287" t="e">
        <f t="shared" si="1"/>
        <v>#REF!</v>
      </c>
      <c r="AB20" s="199"/>
      <c r="AF20" s="286" t="s">
        <v>87</v>
      </c>
      <c r="AG20" s="294" t="e">
        <f t="shared" si="6"/>
        <v>#REF!</v>
      </c>
      <c r="AH20" s="294" t="e">
        <f t="shared" si="7"/>
        <v>#REF!</v>
      </c>
      <c r="AI20" s="294" t="e">
        <f t="shared" si="8"/>
        <v>#REF!</v>
      </c>
      <c r="AJ20" s="294" t="e">
        <f t="shared" si="9"/>
        <v>#REF!</v>
      </c>
      <c r="AL20" s="294" t="e">
        <f t="shared" si="10"/>
        <v>#REF!</v>
      </c>
      <c r="AM20" s="294" t="e">
        <f t="shared" si="11"/>
        <v>#REF!</v>
      </c>
      <c r="AN20" s="294" t="e">
        <f t="shared" si="12"/>
        <v>#REF!</v>
      </c>
      <c r="AO20" s="294" t="e">
        <f t="shared" si="13"/>
        <v>#REF!</v>
      </c>
      <c r="AP20" s="294" t="e">
        <f t="shared" si="14"/>
        <v>#REF!</v>
      </c>
      <c r="AR20" s="294" t="e">
        <f t="shared" si="15"/>
        <v>#REF!</v>
      </c>
      <c r="AS20" s="294" t="e">
        <f t="shared" si="16"/>
        <v>#REF!</v>
      </c>
      <c r="AT20" s="294" t="e">
        <f t="shared" si="17"/>
        <v>#REF!</v>
      </c>
      <c r="AU20" s="294" t="e">
        <f t="shared" si="18"/>
        <v>#REF!</v>
      </c>
      <c r="AV20" s="294" t="e">
        <f t="shared" si="19"/>
        <v>#REF!</v>
      </c>
      <c r="AW20" s="294" t="e">
        <f t="shared" si="20"/>
        <v>#REF!</v>
      </c>
      <c r="AX20" s="294" t="e">
        <f t="shared" si="21"/>
        <v>#REF!</v>
      </c>
      <c r="AY20" s="294" t="e">
        <f t="shared" si="22"/>
        <v>#REF!</v>
      </c>
      <c r="AZ20" s="294" t="e">
        <f t="shared" si="23"/>
        <v>#REF!</v>
      </c>
      <c r="BA20" s="294" t="e">
        <f t="shared" si="24"/>
        <v>#REF!</v>
      </c>
      <c r="BB20" s="294" t="e">
        <f t="shared" si="25"/>
        <v>#REF!</v>
      </c>
    </row>
    <row r="21" spans="2:54" ht="18.75" customHeight="1">
      <c r="B21" s="26"/>
      <c r="C21" s="186" t="s">
        <v>77</v>
      </c>
      <c r="D21" s="253" t="e">
        <f>#REF!</f>
        <v>#REF!</v>
      </c>
      <c r="E21" s="242" t="e">
        <f>#REF!</f>
        <v>#REF!</v>
      </c>
      <c r="F21" s="241" t="e">
        <f>#REF!</f>
        <v>#REF!</v>
      </c>
      <c r="G21" s="242" t="e">
        <f>#REF!</f>
        <v>#REF!</v>
      </c>
      <c r="H21" s="245" t="e">
        <f t="shared" si="3"/>
        <v>#REF!</v>
      </c>
      <c r="I21" s="263" t="e">
        <f>#REF!</f>
        <v>#REF!</v>
      </c>
      <c r="J21" s="264" t="e">
        <f>#REF!</f>
        <v>#REF!</v>
      </c>
      <c r="K21" s="263" t="e">
        <f>#REF!</f>
        <v>#REF!</v>
      </c>
      <c r="L21" s="264" t="e">
        <f>#REF!</f>
        <v>#REF!</v>
      </c>
      <c r="M21" s="263" t="e">
        <f>#REF!</f>
        <v>#REF!</v>
      </c>
      <c r="N21" s="264" t="e">
        <f t="shared" si="4"/>
        <v>#REF!</v>
      </c>
      <c r="O21" s="266" t="e">
        <f>#REF!</f>
        <v>#REF!</v>
      </c>
      <c r="P21" s="267" t="e">
        <f>#REF!</f>
        <v>#REF!</v>
      </c>
      <c r="Q21" s="266" t="e">
        <f>#REF!</f>
        <v>#REF!</v>
      </c>
      <c r="R21" s="267" t="e">
        <f>#REF!</f>
        <v>#REF!</v>
      </c>
      <c r="S21" s="266" t="e">
        <f>#REF!</f>
        <v>#REF!</v>
      </c>
      <c r="T21" s="275" t="e">
        <f>#REF!</f>
        <v>#REF!</v>
      </c>
      <c r="U21" s="280" t="e">
        <f>#REF!</f>
        <v>#REF!</v>
      </c>
      <c r="V21" s="267" t="e">
        <f>#REF!</f>
        <v>#REF!</v>
      </c>
      <c r="W21" s="266" t="e">
        <f>#REF!</f>
        <v>#REF!</v>
      </c>
      <c r="X21" s="267" t="e">
        <f>#REF!</f>
        <v>#REF!</v>
      </c>
      <c r="Y21" s="291" t="e">
        <f>#REF!</f>
        <v>#REF!</v>
      </c>
      <c r="Z21" s="266" t="e">
        <f t="shared" si="5"/>
        <v>#REF!</v>
      </c>
      <c r="AA21" s="287" t="e">
        <f t="shared" si="1"/>
        <v>#REF!</v>
      </c>
      <c r="AB21" s="199"/>
      <c r="AF21" s="286" t="s">
        <v>88</v>
      </c>
      <c r="AG21" s="294" t="e">
        <f t="shared" si="6"/>
        <v>#REF!</v>
      </c>
      <c r="AH21" s="294" t="e">
        <f t="shared" si="7"/>
        <v>#REF!</v>
      </c>
      <c r="AI21" s="294" t="e">
        <f t="shared" si="8"/>
        <v>#REF!</v>
      </c>
      <c r="AJ21" s="294" t="e">
        <f t="shared" si="9"/>
        <v>#REF!</v>
      </c>
      <c r="AL21" s="294" t="e">
        <f t="shared" si="10"/>
        <v>#REF!</v>
      </c>
      <c r="AM21" s="294" t="e">
        <f t="shared" si="11"/>
        <v>#REF!</v>
      </c>
      <c r="AN21" s="294" t="e">
        <f t="shared" si="12"/>
        <v>#REF!</v>
      </c>
      <c r="AO21" s="294" t="e">
        <f t="shared" si="13"/>
        <v>#REF!</v>
      </c>
      <c r="AP21" s="294" t="e">
        <f t="shared" si="14"/>
        <v>#REF!</v>
      </c>
      <c r="AR21" s="294" t="e">
        <f t="shared" si="15"/>
        <v>#REF!</v>
      </c>
      <c r="AS21" s="294" t="e">
        <f t="shared" si="16"/>
        <v>#REF!</v>
      </c>
      <c r="AT21" s="294" t="e">
        <f t="shared" si="17"/>
        <v>#REF!</v>
      </c>
      <c r="AU21" s="294" t="e">
        <f t="shared" si="18"/>
        <v>#REF!</v>
      </c>
      <c r="AV21" s="294" t="e">
        <f t="shared" si="19"/>
        <v>#REF!</v>
      </c>
      <c r="AW21" s="294" t="e">
        <f t="shared" si="20"/>
        <v>#REF!</v>
      </c>
      <c r="AX21" s="294" t="e">
        <f t="shared" si="21"/>
        <v>#REF!</v>
      </c>
      <c r="AY21" s="294" t="e">
        <f t="shared" si="22"/>
        <v>#REF!</v>
      </c>
      <c r="AZ21" s="294" t="e">
        <f t="shared" si="23"/>
        <v>#REF!</v>
      </c>
      <c r="BA21" s="294" t="e">
        <f t="shared" si="24"/>
        <v>#REF!</v>
      </c>
      <c r="BB21" s="294" t="e">
        <f t="shared" si="25"/>
        <v>#REF!</v>
      </c>
    </row>
    <row r="22" spans="2:54" ht="18.75" customHeight="1">
      <c r="B22" s="26"/>
      <c r="C22" s="186" t="s">
        <v>79</v>
      </c>
      <c r="D22" s="253" t="e">
        <f>#REF!</f>
        <v>#REF!</v>
      </c>
      <c r="E22" s="242" t="e">
        <f>#REF!</f>
        <v>#REF!</v>
      </c>
      <c r="F22" s="241" t="e">
        <f>#REF!</f>
        <v>#REF!</v>
      </c>
      <c r="G22" s="242" t="e">
        <f>#REF!</f>
        <v>#REF!</v>
      </c>
      <c r="H22" s="245" t="e">
        <f t="shared" si="3"/>
        <v>#REF!</v>
      </c>
      <c r="I22" s="263" t="e">
        <f>#REF!</f>
        <v>#REF!</v>
      </c>
      <c r="J22" s="264" t="e">
        <f>#REF!</f>
        <v>#REF!</v>
      </c>
      <c r="K22" s="263" t="e">
        <f>#REF!</f>
        <v>#REF!</v>
      </c>
      <c r="L22" s="264" t="e">
        <f>#REF!</f>
        <v>#REF!</v>
      </c>
      <c r="M22" s="263" t="e">
        <f>#REF!</f>
        <v>#REF!</v>
      </c>
      <c r="N22" s="264" t="e">
        <f t="shared" si="4"/>
        <v>#REF!</v>
      </c>
      <c r="O22" s="266" t="e">
        <f>#REF!</f>
        <v>#REF!</v>
      </c>
      <c r="P22" s="267" t="e">
        <f>#REF!</f>
        <v>#REF!</v>
      </c>
      <c r="Q22" s="266" t="e">
        <f>#REF!</f>
        <v>#REF!</v>
      </c>
      <c r="R22" s="267" t="e">
        <f>#REF!</f>
        <v>#REF!</v>
      </c>
      <c r="S22" s="266" t="e">
        <f>#REF!</f>
        <v>#REF!</v>
      </c>
      <c r="T22" s="275" t="e">
        <f>#REF!</f>
        <v>#REF!</v>
      </c>
      <c r="U22" s="280" t="e">
        <f>#REF!</f>
        <v>#REF!</v>
      </c>
      <c r="V22" s="267" t="e">
        <f>#REF!</f>
        <v>#REF!</v>
      </c>
      <c r="W22" s="266" t="e">
        <f>#REF!</f>
        <v>#REF!</v>
      </c>
      <c r="X22" s="267" t="e">
        <f>#REF!</f>
        <v>#REF!</v>
      </c>
      <c r="Y22" s="291" t="e">
        <f>#REF!</f>
        <v>#REF!</v>
      </c>
      <c r="Z22" s="266" t="e">
        <f t="shared" si="5"/>
        <v>#REF!</v>
      </c>
      <c r="AA22" s="287" t="e">
        <f t="shared" si="1"/>
        <v>#REF!</v>
      </c>
      <c r="AB22" s="199"/>
      <c r="AF22" s="288" t="s">
        <v>89</v>
      </c>
      <c r="AG22" s="294" t="e">
        <f t="shared" si="6"/>
        <v>#REF!</v>
      </c>
      <c r="AH22" s="294" t="e">
        <f t="shared" si="7"/>
        <v>#REF!</v>
      </c>
      <c r="AI22" s="294" t="e">
        <f t="shared" si="8"/>
        <v>#REF!</v>
      </c>
      <c r="AJ22" s="294" t="e">
        <f t="shared" si="9"/>
        <v>#REF!</v>
      </c>
      <c r="AL22" s="294" t="e">
        <f t="shared" si="10"/>
        <v>#REF!</v>
      </c>
      <c r="AM22" s="294" t="e">
        <f t="shared" si="11"/>
        <v>#REF!</v>
      </c>
      <c r="AN22" s="294" t="e">
        <f t="shared" si="12"/>
        <v>#REF!</v>
      </c>
      <c r="AO22" s="294" t="e">
        <f t="shared" si="13"/>
        <v>#REF!</v>
      </c>
      <c r="AP22" s="294" t="e">
        <f t="shared" si="14"/>
        <v>#REF!</v>
      </c>
      <c r="AR22" s="294" t="e">
        <f t="shared" si="15"/>
        <v>#REF!</v>
      </c>
      <c r="AS22" s="294" t="e">
        <f t="shared" si="16"/>
        <v>#REF!</v>
      </c>
      <c r="AT22" s="294" t="e">
        <f t="shared" si="17"/>
        <v>#REF!</v>
      </c>
      <c r="AU22" s="294" t="e">
        <f t="shared" si="18"/>
        <v>#REF!</v>
      </c>
      <c r="AV22" s="294" t="e">
        <f t="shared" si="19"/>
        <v>#REF!</v>
      </c>
      <c r="AW22" s="294" t="e">
        <f t="shared" si="20"/>
        <v>#REF!</v>
      </c>
      <c r="AX22" s="294" t="e">
        <f t="shared" si="21"/>
        <v>#REF!</v>
      </c>
      <c r="AY22" s="294" t="e">
        <f t="shared" si="22"/>
        <v>#REF!</v>
      </c>
      <c r="AZ22" s="294" t="e">
        <f t="shared" si="23"/>
        <v>#REF!</v>
      </c>
      <c r="BA22" s="294" t="e">
        <f t="shared" si="24"/>
        <v>#REF!</v>
      </c>
      <c r="BB22" s="294" t="e">
        <f t="shared" si="25"/>
        <v>#REF!</v>
      </c>
    </row>
    <row r="23" spans="2:54" ht="18.75" customHeight="1">
      <c r="B23" s="26"/>
      <c r="C23" s="186" t="s">
        <v>81</v>
      </c>
      <c r="D23" s="253" t="e">
        <f>#REF!</f>
        <v>#REF!</v>
      </c>
      <c r="E23" s="242" t="e">
        <f>#REF!</f>
        <v>#REF!</v>
      </c>
      <c r="F23" s="241" t="e">
        <f>#REF!</f>
        <v>#REF!</v>
      </c>
      <c r="G23" s="242" t="e">
        <f>#REF!</f>
        <v>#REF!</v>
      </c>
      <c r="H23" s="245" t="e">
        <f t="shared" si="3"/>
        <v>#REF!</v>
      </c>
      <c r="I23" s="263" t="e">
        <f>#REF!</f>
        <v>#REF!</v>
      </c>
      <c r="J23" s="264" t="e">
        <f>#REF!</f>
        <v>#REF!</v>
      </c>
      <c r="K23" s="263" t="e">
        <f>#REF!</f>
        <v>#REF!</v>
      </c>
      <c r="L23" s="264" t="e">
        <f>#REF!</f>
        <v>#REF!</v>
      </c>
      <c r="M23" s="263" t="e">
        <f>#REF!</f>
        <v>#REF!</v>
      </c>
      <c r="N23" s="264" t="e">
        <f t="shared" si="4"/>
        <v>#REF!</v>
      </c>
      <c r="O23" s="266" t="e">
        <f>#REF!</f>
        <v>#REF!</v>
      </c>
      <c r="P23" s="267" t="e">
        <f>#REF!</f>
        <v>#REF!</v>
      </c>
      <c r="Q23" s="266" t="e">
        <f>#REF!</f>
        <v>#REF!</v>
      </c>
      <c r="R23" s="267" t="e">
        <f>#REF!</f>
        <v>#REF!</v>
      </c>
      <c r="S23" s="266" t="e">
        <f>#REF!</f>
        <v>#REF!</v>
      </c>
      <c r="T23" s="275" t="e">
        <f>#REF!</f>
        <v>#REF!</v>
      </c>
      <c r="U23" s="280" t="e">
        <f>#REF!</f>
        <v>#REF!</v>
      </c>
      <c r="V23" s="267" t="e">
        <f>#REF!</f>
        <v>#REF!</v>
      </c>
      <c r="W23" s="266" t="e">
        <f>#REF!</f>
        <v>#REF!</v>
      </c>
      <c r="X23" s="267" t="e">
        <f>#REF!</f>
        <v>#REF!</v>
      </c>
      <c r="Y23" s="291" t="e">
        <f>#REF!</f>
        <v>#REF!</v>
      </c>
      <c r="Z23" s="266" t="e">
        <f t="shared" si="5"/>
        <v>#REF!</v>
      </c>
      <c r="AA23" s="287" t="e">
        <f t="shared" si="1"/>
        <v>#REF!</v>
      </c>
      <c r="AB23" s="199"/>
      <c r="AF23" s="286" t="s">
        <v>90</v>
      </c>
      <c r="AG23" s="294" t="e">
        <f t="shared" si="6"/>
        <v>#REF!</v>
      </c>
      <c r="AH23" s="294" t="e">
        <f t="shared" si="7"/>
        <v>#REF!</v>
      </c>
      <c r="AI23" s="294" t="e">
        <f t="shared" si="8"/>
        <v>#REF!</v>
      </c>
      <c r="AJ23" s="294" t="e">
        <f t="shared" si="9"/>
        <v>#REF!</v>
      </c>
      <c r="AL23" s="294" t="e">
        <f t="shared" si="10"/>
        <v>#REF!</v>
      </c>
      <c r="AM23" s="294" t="e">
        <f t="shared" si="11"/>
        <v>#REF!</v>
      </c>
      <c r="AN23" s="294" t="e">
        <f t="shared" si="12"/>
        <v>#REF!</v>
      </c>
      <c r="AO23" s="294" t="e">
        <f t="shared" si="13"/>
        <v>#REF!</v>
      </c>
      <c r="AP23" s="294" t="e">
        <f t="shared" si="14"/>
        <v>#REF!</v>
      </c>
      <c r="AR23" s="294" t="e">
        <f t="shared" si="15"/>
        <v>#REF!</v>
      </c>
      <c r="AS23" s="294" t="e">
        <f t="shared" si="16"/>
        <v>#REF!</v>
      </c>
      <c r="AT23" s="294" t="e">
        <f t="shared" si="17"/>
        <v>#REF!</v>
      </c>
      <c r="AU23" s="294" t="e">
        <f t="shared" si="18"/>
        <v>#REF!</v>
      </c>
      <c r="AV23" s="294" t="e">
        <f t="shared" si="19"/>
        <v>#REF!</v>
      </c>
      <c r="AW23" s="294" t="e">
        <f t="shared" si="20"/>
        <v>#REF!</v>
      </c>
      <c r="AX23" s="294" t="e">
        <f t="shared" si="21"/>
        <v>#REF!</v>
      </c>
      <c r="AY23" s="294" t="e">
        <f t="shared" si="22"/>
        <v>#REF!</v>
      </c>
      <c r="AZ23" s="294" t="e">
        <f t="shared" si="23"/>
        <v>#REF!</v>
      </c>
      <c r="BA23" s="294" t="e">
        <f t="shared" si="24"/>
        <v>#REF!</v>
      </c>
      <c r="BB23" s="294" t="e">
        <f t="shared" si="25"/>
        <v>#REF!</v>
      </c>
    </row>
    <row r="24" spans="2:54" ht="30" customHeight="1">
      <c r="B24" s="26">
        <v>2009</v>
      </c>
      <c r="C24" s="186" t="s">
        <v>75</v>
      </c>
      <c r="D24" s="253" t="e">
        <f>#REF!</f>
        <v>#REF!</v>
      </c>
      <c r="E24" s="242" t="e">
        <f>#REF!</f>
        <v>#REF!</v>
      </c>
      <c r="F24" s="241" t="e">
        <f>#REF!</f>
        <v>#REF!</v>
      </c>
      <c r="G24" s="242" t="e">
        <f>#REF!</f>
        <v>#REF!</v>
      </c>
      <c r="H24" s="245" t="e">
        <f t="shared" si="3"/>
        <v>#REF!</v>
      </c>
      <c r="I24" s="263" t="e">
        <f>#REF!</f>
        <v>#REF!</v>
      </c>
      <c r="J24" s="264" t="e">
        <f>#REF!</f>
        <v>#REF!</v>
      </c>
      <c r="K24" s="263" t="e">
        <f>#REF!</f>
        <v>#REF!</v>
      </c>
      <c r="L24" s="264" t="e">
        <f>#REF!</f>
        <v>#REF!</v>
      </c>
      <c r="M24" s="263" t="e">
        <f>#REF!</f>
        <v>#REF!</v>
      </c>
      <c r="N24" s="264" t="e">
        <f t="shared" si="4"/>
        <v>#REF!</v>
      </c>
      <c r="O24" s="266" t="e">
        <f>#REF!</f>
        <v>#REF!</v>
      </c>
      <c r="P24" s="267" t="e">
        <f>#REF!</f>
        <v>#REF!</v>
      </c>
      <c r="Q24" s="266" t="e">
        <f>#REF!</f>
        <v>#REF!</v>
      </c>
      <c r="R24" s="267" t="e">
        <f>#REF!</f>
        <v>#REF!</v>
      </c>
      <c r="S24" s="266" t="e">
        <f>#REF!</f>
        <v>#REF!</v>
      </c>
      <c r="T24" s="275" t="e">
        <f>#REF!</f>
        <v>#REF!</v>
      </c>
      <c r="U24" s="280" t="e">
        <f>#REF!</f>
        <v>#REF!</v>
      </c>
      <c r="V24" s="267" t="e">
        <f>#REF!</f>
        <v>#REF!</v>
      </c>
      <c r="W24" s="266" t="e">
        <f>#REF!</f>
        <v>#REF!</v>
      </c>
      <c r="X24" s="267" t="e">
        <f>#REF!</f>
        <v>#REF!</v>
      </c>
      <c r="Y24" s="291" t="e">
        <f>#REF!</f>
        <v>#REF!</v>
      </c>
      <c r="Z24" s="266" t="e">
        <f t="shared" si="5"/>
        <v>#REF!</v>
      </c>
      <c r="AA24" s="287" t="e">
        <f t="shared" si="1"/>
        <v>#REF!</v>
      </c>
      <c r="AB24" s="199"/>
      <c r="AF24" s="286" t="s">
        <v>91</v>
      </c>
      <c r="AG24" s="294" t="e">
        <f t="shared" si="6"/>
        <v>#REF!</v>
      </c>
      <c r="AH24" s="294" t="e">
        <f t="shared" si="7"/>
        <v>#REF!</v>
      </c>
      <c r="AI24" s="294" t="e">
        <f t="shared" si="8"/>
        <v>#REF!</v>
      </c>
      <c r="AJ24" s="294" t="e">
        <f t="shared" si="9"/>
        <v>#REF!</v>
      </c>
      <c r="AL24" s="294" t="e">
        <f t="shared" si="10"/>
        <v>#REF!</v>
      </c>
      <c r="AM24" s="294" t="e">
        <f t="shared" si="11"/>
        <v>#REF!</v>
      </c>
      <c r="AN24" s="294" t="e">
        <f t="shared" si="12"/>
        <v>#REF!</v>
      </c>
      <c r="AO24" s="294" t="e">
        <f t="shared" si="13"/>
        <v>#REF!</v>
      </c>
      <c r="AP24" s="294" t="e">
        <f t="shared" si="14"/>
        <v>#REF!</v>
      </c>
      <c r="AR24" s="294" t="e">
        <f t="shared" si="15"/>
        <v>#REF!</v>
      </c>
      <c r="AS24" s="294" t="e">
        <f t="shared" si="16"/>
        <v>#REF!</v>
      </c>
      <c r="AT24" s="294" t="e">
        <f t="shared" si="17"/>
        <v>#REF!</v>
      </c>
      <c r="AU24" s="294" t="e">
        <f t="shared" si="18"/>
        <v>#REF!</v>
      </c>
      <c r="AV24" s="294" t="e">
        <f t="shared" si="19"/>
        <v>#REF!</v>
      </c>
      <c r="AW24" s="294" t="e">
        <f t="shared" si="20"/>
        <v>#REF!</v>
      </c>
      <c r="AX24" s="294" t="e">
        <f t="shared" si="21"/>
        <v>#REF!</v>
      </c>
      <c r="AY24" s="294" t="e">
        <f t="shared" si="22"/>
        <v>#REF!</v>
      </c>
      <c r="AZ24" s="294" t="e">
        <f t="shared" si="23"/>
        <v>#REF!</v>
      </c>
      <c r="BA24" s="294" t="e">
        <f t="shared" si="24"/>
        <v>#REF!</v>
      </c>
      <c r="BB24" s="294" t="e">
        <f t="shared" si="25"/>
        <v>#REF!</v>
      </c>
    </row>
    <row r="25" spans="2:54" ht="18.75" customHeight="1">
      <c r="B25" s="26"/>
      <c r="C25" s="186" t="s">
        <v>77</v>
      </c>
      <c r="D25" s="253" t="e">
        <f>#REF!</f>
        <v>#REF!</v>
      </c>
      <c r="E25" s="242" t="e">
        <f>#REF!</f>
        <v>#REF!</v>
      </c>
      <c r="F25" s="241" t="e">
        <f>#REF!</f>
        <v>#REF!</v>
      </c>
      <c r="G25" s="242" t="e">
        <f>#REF!</f>
        <v>#REF!</v>
      </c>
      <c r="H25" s="245" t="e">
        <f t="shared" si="3"/>
        <v>#REF!</v>
      </c>
      <c r="I25" s="263" t="e">
        <f>#REF!</f>
        <v>#REF!</v>
      </c>
      <c r="J25" s="264" t="e">
        <f>#REF!</f>
        <v>#REF!</v>
      </c>
      <c r="K25" s="263" t="e">
        <f>#REF!</f>
        <v>#REF!</v>
      </c>
      <c r="L25" s="264" t="e">
        <f>#REF!</f>
        <v>#REF!</v>
      </c>
      <c r="M25" s="263" t="e">
        <f>#REF!</f>
        <v>#REF!</v>
      </c>
      <c r="N25" s="264" t="e">
        <f t="shared" si="4"/>
        <v>#REF!</v>
      </c>
      <c r="O25" s="266" t="e">
        <f>#REF!</f>
        <v>#REF!</v>
      </c>
      <c r="P25" s="267" t="e">
        <f>#REF!</f>
        <v>#REF!</v>
      </c>
      <c r="Q25" s="266" t="e">
        <f>#REF!</f>
        <v>#REF!</v>
      </c>
      <c r="R25" s="267" t="e">
        <f>#REF!</f>
        <v>#REF!</v>
      </c>
      <c r="S25" s="266" t="e">
        <f>#REF!</f>
        <v>#REF!</v>
      </c>
      <c r="T25" s="275" t="e">
        <f>#REF!</f>
        <v>#REF!</v>
      </c>
      <c r="U25" s="280" t="e">
        <f>#REF!</f>
        <v>#REF!</v>
      </c>
      <c r="V25" s="267" t="e">
        <f>#REF!</f>
        <v>#REF!</v>
      </c>
      <c r="W25" s="266" t="e">
        <f>#REF!</f>
        <v>#REF!</v>
      </c>
      <c r="X25" s="267" t="e">
        <f>#REF!</f>
        <v>#REF!</v>
      </c>
      <c r="Y25" s="291" t="e">
        <f>#REF!</f>
        <v>#REF!</v>
      </c>
      <c r="Z25" s="266" t="e">
        <f t="shared" si="5"/>
        <v>#REF!</v>
      </c>
      <c r="AA25" s="287" t="e">
        <f t="shared" si="1"/>
        <v>#REF!</v>
      </c>
      <c r="AB25" s="199"/>
      <c r="AF25" s="286" t="s">
        <v>92</v>
      </c>
      <c r="AG25" s="294" t="e">
        <f t="shared" si="6"/>
        <v>#REF!</v>
      </c>
      <c r="AH25" s="294" t="e">
        <f t="shared" si="7"/>
        <v>#REF!</v>
      </c>
      <c r="AI25" s="294" t="e">
        <f t="shared" si="8"/>
        <v>#REF!</v>
      </c>
      <c r="AJ25" s="294" t="e">
        <f t="shared" si="9"/>
        <v>#REF!</v>
      </c>
      <c r="AL25" s="294" t="e">
        <f t="shared" si="10"/>
        <v>#REF!</v>
      </c>
      <c r="AM25" s="294" t="e">
        <f t="shared" si="11"/>
        <v>#REF!</v>
      </c>
      <c r="AN25" s="294" t="e">
        <f t="shared" si="12"/>
        <v>#REF!</v>
      </c>
      <c r="AO25" s="294" t="e">
        <f t="shared" si="13"/>
        <v>#REF!</v>
      </c>
      <c r="AP25" s="294" t="e">
        <f t="shared" si="14"/>
        <v>#REF!</v>
      </c>
      <c r="AR25" s="294" t="e">
        <f t="shared" si="15"/>
        <v>#REF!</v>
      </c>
      <c r="AS25" s="294" t="e">
        <f t="shared" si="16"/>
        <v>#REF!</v>
      </c>
      <c r="AT25" s="294" t="e">
        <f t="shared" si="17"/>
        <v>#REF!</v>
      </c>
      <c r="AU25" s="294" t="e">
        <f t="shared" si="18"/>
        <v>#REF!</v>
      </c>
      <c r="AV25" s="294" t="e">
        <f t="shared" si="19"/>
        <v>#REF!</v>
      </c>
      <c r="AW25" s="294" t="e">
        <f t="shared" si="20"/>
        <v>#REF!</v>
      </c>
      <c r="AX25" s="294" t="e">
        <f t="shared" si="21"/>
        <v>#REF!</v>
      </c>
      <c r="AY25" s="294" t="e">
        <f t="shared" si="22"/>
        <v>#REF!</v>
      </c>
      <c r="AZ25" s="294" t="e">
        <f t="shared" si="23"/>
        <v>#REF!</v>
      </c>
      <c r="BA25" s="294" t="e">
        <f t="shared" si="24"/>
        <v>#REF!</v>
      </c>
      <c r="BB25" s="294" t="e">
        <f t="shared" si="25"/>
        <v>#REF!</v>
      </c>
    </row>
    <row r="26" spans="2:54" ht="18.75" customHeight="1">
      <c r="B26" s="26"/>
      <c r="C26" s="186" t="s">
        <v>79</v>
      </c>
      <c r="D26" s="253" t="e">
        <f>#REF!</f>
        <v>#REF!</v>
      </c>
      <c r="E26" s="242" t="e">
        <f>#REF!</f>
        <v>#REF!</v>
      </c>
      <c r="F26" s="241" t="e">
        <f>#REF!</f>
        <v>#REF!</v>
      </c>
      <c r="G26" s="242" t="e">
        <f>#REF!</f>
        <v>#REF!</v>
      </c>
      <c r="H26" s="245" t="e">
        <f t="shared" si="3"/>
        <v>#REF!</v>
      </c>
      <c r="I26" s="263" t="e">
        <f>#REF!</f>
        <v>#REF!</v>
      </c>
      <c r="J26" s="264" t="e">
        <f>#REF!</f>
        <v>#REF!</v>
      </c>
      <c r="K26" s="263" t="e">
        <f>#REF!</f>
        <v>#REF!</v>
      </c>
      <c r="L26" s="264" t="e">
        <f>#REF!</f>
        <v>#REF!</v>
      </c>
      <c r="M26" s="263" t="e">
        <f>#REF!</f>
        <v>#REF!</v>
      </c>
      <c r="N26" s="264" t="e">
        <f t="shared" si="4"/>
        <v>#REF!</v>
      </c>
      <c r="O26" s="266" t="e">
        <f>#REF!</f>
        <v>#REF!</v>
      </c>
      <c r="P26" s="267" t="e">
        <f>#REF!</f>
        <v>#REF!</v>
      </c>
      <c r="Q26" s="266" t="e">
        <f>#REF!</f>
        <v>#REF!</v>
      </c>
      <c r="R26" s="267" t="e">
        <f>#REF!</f>
        <v>#REF!</v>
      </c>
      <c r="S26" s="266" t="e">
        <f>#REF!</f>
        <v>#REF!</v>
      </c>
      <c r="T26" s="275" t="e">
        <f>#REF!</f>
        <v>#REF!</v>
      </c>
      <c r="U26" s="280" t="e">
        <f>#REF!</f>
        <v>#REF!</v>
      </c>
      <c r="V26" s="267" t="e">
        <f>#REF!</f>
        <v>#REF!</v>
      </c>
      <c r="W26" s="266" t="e">
        <f>#REF!</f>
        <v>#REF!</v>
      </c>
      <c r="X26" s="267" t="e">
        <f>#REF!</f>
        <v>#REF!</v>
      </c>
      <c r="Y26" s="291" t="e">
        <f>#REF!</f>
        <v>#REF!</v>
      </c>
      <c r="Z26" s="266" t="e">
        <f t="shared" si="5"/>
        <v>#REF!</v>
      </c>
      <c r="AA26" s="287" t="e">
        <f t="shared" si="1"/>
        <v>#REF!</v>
      </c>
      <c r="AB26" s="199"/>
      <c r="AF26" s="288" t="s">
        <v>93</v>
      </c>
      <c r="AG26" s="294" t="e">
        <f t="shared" si="6"/>
        <v>#REF!</v>
      </c>
      <c r="AH26" s="294" t="e">
        <f t="shared" si="7"/>
        <v>#REF!</v>
      </c>
      <c r="AI26" s="294" t="e">
        <f t="shared" si="8"/>
        <v>#REF!</v>
      </c>
      <c r="AJ26" s="294" t="e">
        <f t="shared" si="9"/>
        <v>#REF!</v>
      </c>
      <c r="AL26" s="294" t="e">
        <f t="shared" si="10"/>
        <v>#REF!</v>
      </c>
      <c r="AM26" s="294" t="e">
        <f t="shared" si="11"/>
        <v>#REF!</v>
      </c>
      <c r="AN26" s="294" t="e">
        <f t="shared" si="12"/>
        <v>#REF!</v>
      </c>
      <c r="AO26" s="294" t="e">
        <f t="shared" si="13"/>
        <v>#REF!</v>
      </c>
      <c r="AP26" s="294" t="e">
        <f t="shared" si="14"/>
        <v>#REF!</v>
      </c>
      <c r="AR26" s="294" t="e">
        <f t="shared" si="15"/>
        <v>#REF!</v>
      </c>
      <c r="AS26" s="294" t="e">
        <f t="shared" si="16"/>
        <v>#REF!</v>
      </c>
      <c r="AT26" s="294" t="e">
        <f t="shared" si="17"/>
        <v>#REF!</v>
      </c>
      <c r="AU26" s="294" t="e">
        <f t="shared" si="18"/>
        <v>#REF!</v>
      </c>
      <c r="AV26" s="294" t="e">
        <f t="shared" si="19"/>
        <v>#REF!</v>
      </c>
      <c r="AW26" s="294" t="e">
        <f t="shared" si="20"/>
        <v>#REF!</v>
      </c>
      <c r="AX26" s="294" t="e">
        <f t="shared" si="21"/>
        <v>#REF!</v>
      </c>
      <c r="AY26" s="294" t="e">
        <f t="shared" si="22"/>
        <v>#REF!</v>
      </c>
      <c r="AZ26" s="294" t="e">
        <f t="shared" si="23"/>
        <v>#REF!</v>
      </c>
      <c r="BA26" s="294" t="e">
        <f t="shared" si="24"/>
        <v>#REF!</v>
      </c>
      <c r="BB26" s="294" t="e">
        <f t="shared" si="25"/>
        <v>#REF!</v>
      </c>
    </row>
    <row r="27" spans="2:54" ht="18.75" customHeight="1">
      <c r="B27" s="26"/>
      <c r="C27" s="186" t="s">
        <v>81</v>
      </c>
      <c r="D27" s="253" t="e">
        <f>#REF!</f>
        <v>#REF!</v>
      </c>
      <c r="E27" s="242" t="e">
        <f>#REF!</f>
        <v>#REF!</v>
      </c>
      <c r="F27" s="241" t="e">
        <f>#REF!</f>
        <v>#REF!</v>
      </c>
      <c r="G27" s="242" t="e">
        <f>#REF!</f>
        <v>#REF!</v>
      </c>
      <c r="H27" s="245" t="e">
        <f t="shared" si="3"/>
        <v>#REF!</v>
      </c>
      <c r="I27" s="263" t="e">
        <f>#REF!</f>
        <v>#REF!</v>
      </c>
      <c r="J27" s="264" t="e">
        <f>#REF!</f>
        <v>#REF!</v>
      </c>
      <c r="K27" s="263" t="e">
        <f>#REF!</f>
        <v>#REF!</v>
      </c>
      <c r="L27" s="264" t="e">
        <f>#REF!</f>
        <v>#REF!</v>
      </c>
      <c r="M27" s="263" t="e">
        <f>#REF!</f>
        <v>#REF!</v>
      </c>
      <c r="N27" s="264" t="e">
        <f t="shared" si="4"/>
        <v>#REF!</v>
      </c>
      <c r="O27" s="266" t="e">
        <f>#REF!</f>
        <v>#REF!</v>
      </c>
      <c r="P27" s="267" t="e">
        <f>#REF!</f>
        <v>#REF!</v>
      </c>
      <c r="Q27" s="266" t="e">
        <f>#REF!</f>
        <v>#REF!</v>
      </c>
      <c r="R27" s="267" t="e">
        <f>#REF!</f>
        <v>#REF!</v>
      </c>
      <c r="S27" s="266" t="e">
        <f>#REF!</f>
        <v>#REF!</v>
      </c>
      <c r="T27" s="275" t="e">
        <f>#REF!</f>
        <v>#REF!</v>
      </c>
      <c r="U27" s="280" t="e">
        <f>#REF!</f>
        <v>#REF!</v>
      </c>
      <c r="V27" s="267" t="e">
        <f>#REF!</f>
        <v>#REF!</v>
      </c>
      <c r="W27" s="266" t="e">
        <f>#REF!</f>
        <v>#REF!</v>
      </c>
      <c r="X27" s="267" t="e">
        <f>#REF!</f>
        <v>#REF!</v>
      </c>
      <c r="Y27" s="291" t="e">
        <f>#REF!</f>
        <v>#REF!</v>
      </c>
      <c r="Z27" s="266" t="e">
        <f t="shared" si="5"/>
        <v>#REF!</v>
      </c>
      <c r="AA27" s="287" t="e">
        <f t="shared" si="1"/>
        <v>#REF!</v>
      </c>
      <c r="AB27" s="199"/>
      <c r="AF27" s="288" t="s">
        <v>94</v>
      </c>
      <c r="AG27" s="294" t="e">
        <f t="shared" si="6"/>
        <v>#REF!</v>
      </c>
      <c r="AH27" s="294" t="e">
        <f t="shared" si="7"/>
        <v>#REF!</v>
      </c>
      <c r="AI27" s="294" t="e">
        <f t="shared" si="8"/>
        <v>#REF!</v>
      </c>
      <c r="AJ27" s="294" t="e">
        <f t="shared" si="9"/>
        <v>#REF!</v>
      </c>
      <c r="AL27" s="294" t="e">
        <f t="shared" si="10"/>
        <v>#REF!</v>
      </c>
      <c r="AM27" s="294" t="e">
        <f t="shared" si="11"/>
        <v>#REF!</v>
      </c>
      <c r="AN27" s="294" t="e">
        <f t="shared" si="12"/>
        <v>#REF!</v>
      </c>
      <c r="AO27" s="294" t="e">
        <f t="shared" si="13"/>
        <v>#REF!</v>
      </c>
      <c r="AP27" s="294" t="e">
        <f t="shared" si="14"/>
        <v>#REF!</v>
      </c>
      <c r="AR27" s="294" t="e">
        <f t="shared" si="15"/>
        <v>#REF!</v>
      </c>
      <c r="AS27" s="294" t="e">
        <f t="shared" si="16"/>
        <v>#REF!</v>
      </c>
      <c r="AT27" s="294" t="e">
        <f t="shared" si="17"/>
        <v>#REF!</v>
      </c>
      <c r="AU27" s="294" t="e">
        <f t="shared" si="18"/>
        <v>#REF!</v>
      </c>
      <c r="AV27" s="294" t="e">
        <f t="shared" si="19"/>
        <v>#REF!</v>
      </c>
      <c r="AW27" s="294" t="e">
        <f t="shared" si="20"/>
        <v>#REF!</v>
      </c>
      <c r="AX27" s="294" t="e">
        <f t="shared" si="21"/>
        <v>#REF!</v>
      </c>
      <c r="AY27" s="294" t="e">
        <f t="shared" si="22"/>
        <v>#REF!</v>
      </c>
      <c r="AZ27" s="294" t="e">
        <f t="shared" si="23"/>
        <v>#REF!</v>
      </c>
      <c r="BA27" s="294" t="e">
        <f t="shared" si="24"/>
        <v>#REF!</v>
      </c>
      <c r="BB27" s="294" t="e">
        <f t="shared" si="25"/>
        <v>#REF!</v>
      </c>
    </row>
    <row r="28" spans="2:54" ht="30" customHeight="1">
      <c r="B28" s="26">
        <v>2010</v>
      </c>
      <c r="C28" s="186" t="s">
        <v>75</v>
      </c>
      <c r="D28" s="253" t="e">
        <f>#REF!</f>
        <v>#REF!</v>
      </c>
      <c r="E28" s="242" t="e">
        <f>#REF!</f>
        <v>#REF!</v>
      </c>
      <c r="F28" s="241" t="e">
        <f>#REF!</f>
        <v>#REF!</v>
      </c>
      <c r="G28" s="242" t="e">
        <f>#REF!</f>
        <v>#REF!</v>
      </c>
      <c r="H28" s="245" t="e">
        <f t="shared" si="3"/>
        <v>#REF!</v>
      </c>
      <c r="I28" s="263" t="e">
        <f>#REF!</f>
        <v>#REF!</v>
      </c>
      <c r="J28" s="264" t="e">
        <f>#REF!</f>
        <v>#REF!</v>
      </c>
      <c r="K28" s="263" t="e">
        <f>#REF!</f>
        <v>#REF!</v>
      </c>
      <c r="L28" s="264" t="e">
        <f>#REF!</f>
        <v>#REF!</v>
      </c>
      <c r="M28" s="263" t="e">
        <f>#REF!</f>
        <v>#REF!</v>
      </c>
      <c r="N28" s="264" t="e">
        <f t="shared" si="4"/>
        <v>#REF!</v>
      </c>
      <c r="O28" s="266" t="e">
        <f>#REF!</f>
        <v>#REF!</v>
      </c>
      <c r="P28" s="267" t="e">
        <f>#REF!</f>
        <v>#REF!</v>
      </c>
      <c r="Q28" s="266" t="e">
        <f>#REF!</f>
        <v>#REF!</v>
      </c>
      <c r="R28" s="267" t="e">
        <f>#REF!</f>
        <v>#REF!</v>
      </c>
      <c r="S28" s="266" t="e">
        <f>#REF!</f>
        <v>#REF!</v>
      </c>
      <c r="T28" s="275" t="e">
        <f>#REF!</f>
        <v>#REF!</v>
      </c>
      <c r="U28" s="280" t="e">
        <f>#REF!</f>
        <v>#REF!</v>
      </c>
      <c r="V28" s="267" t="e">
        <f>#REF!</f>
        <v>#REF!</v>
      </c>
      <c r="W28" s="266" t="e">
        <f>#REF!</f>
        <v>#REF!</v>
      </c>
      <c r="X28" s="267" t="e">
        <f>#REF!</f>
        <v>#REF!</v>
      </c>
      <c r="Y28" s="291" t="e">
        <f>#REF!</f>
        <v>#REF!</v>
      </c>
      <c r="Z28" s="266" t="e">
        <f t="shared" si="5"/>
        <v>#REF!</v>
      </c>
      <c r="AA28" s="287" t="e">
        <f t="shared" si="1"/>
        <v>#REF!</v>
      </c>
      <c r="AB28" s="199"/>
      <c r="AF28" s="288" t="s">
        <v>95</v>
      </c>
      <c r="AG28" s="294" t="e">
        <f t="shared" si="6"/>
        <v>#REF!</v>
      </c>
      <c r="AH28" s="294" t="e">
        <f t="shared" si="7"/>
        <v>#REF!</v>
      </c>
      <c r="AI28" s="294" t="e">
        <f t="shared" si="8"/>
        <v>#REF!</v>
      </c>
      <c r="AJ28" s="294" t="e">
        <f t="shared" si="9"/>
        <v>#REF!</v>
      </c>
      <c r="AL28" s="294" t="e">
        <f t="shared" si="10"/>
        <v>#REF!</v>
      </c>
      <c r="AM28" s="294" t="e">
        <f t="shared" si="11"/>
        <v>#REF!</v>
      </c>
      <c r="AN28" s="294" t="e">
        <f t="shared" si="12"/>
        <v>#REF!</v>
      </c>
      <c r="AO28" s="294" t="e">
        <f t="shared" si="13"/>
        <v>#REF!</v>
      </c>
      <c r="AP28" s="294" t="e">
        <f t="shared" si="14"/>
        <v>#REF!</v>
      </c>
      <c r="AR28" s="294" t="e">
        <f t="shared" si="15"/>
        <v>#REF!</v>
      </c>
      <c r="AS28" s="294" t="e">
        <f t="shared" si="16"/>
        <v>#REF!</v>
      </c>
      <c r="AT28" s="294" t="e">
        <f t="shared" si="17"/>
        <v>#REF!</v>
      </c>
      <c r="AU28" s="294" t="e">
        <f t="shared" si="18"/>
        <v>#REF!</v>
      </c>
      <c r="AV28" s="294" t="e">
        <f t="shared" si="19"/>
        <v>#REF!</v>
      </c>
      <c r="AW28" s="294" t="e">
        <f t="shared" si="20"/>
        <v>#REF!</v>
      </c>
      <c r="AX28" s="294" t="e">
        <f t="shared" si="21"/>
        <v>#REF!</v>
      </c>
      <c r="AY28" s="294" t="e">
        <f t="shared" si="22"/>
        <v>#REF!</v>
      </c>
      <c r="AZ28" s="294" t="e">
        <f t="shared" si="23"/>
        <v>#REF!</v>
      </c>
      <c r="BA28" s="294" t="e">
        <f t="shared" si="24"/>
        <v>#REF!</v>
      </c>
      <c r="BB28" s="294" t="e">
        <f t="shared" si="25"/>
        <v>#REF!</v>
      </c>
    </row>
    <row r="29" spans="2:54" ht="18.75" customHeight="1">
      <c r="B29" s="26"/>
      <c r="C29" s="186" t="s">
        <v>77</v>
      </c>
      <c r="D29" s="253" t="e">
        <f>#REF!</f>
        <v>#REF!</v>
      </c>
      <c r="E29" s="242" t="e">
        <f>#REF!</f>
        <v>#REF!</v>
      </c>
      <c r="F29" s="241" t="e">
        <f>#REF!</f>
        <v>#REF!</v>
      </c>
      <c r="G29" s="242" t="e">
        <f>#REF!</f>
        <v>#REF!</v>
      </c>
      <c r="H29" s="245" t="e">
        <f t="shared" si="3"/>
        <v>#REF!</v>
      </c>
      <c r="I29" s="263" t="e">
        <f>#REF!</f>
        <v>#REF!</v>
      </c>
      <c r="J29" s="264" t="e">
        <f>#REF!</f>
        <v>#REF!</v>
      </c>
      <c r="K29" s="263" t="e">
        <f>#REF!</f>
        <v>#REF!</v>
      </c>
      <c r="L29" s="264" t="e">
        <f>#REF!</f>
        <v>#REF!</v>
      </c>
      <c r="M29" s="263" t="e">
        <f>#REF!</f>
        <v>#REF!</v>
      </c>
      <c r="N29" s="264" t="e">
        <f t="shared" si="4"/>
        <v>#REF!</v>
      </c>
      <c r="O29" s="266" t="e">
        <f>#REF!</f>
        <v>#REF!</v>
      </c>
      <c r="P29" s="267" t="e">
        <f>#REF!</f>
        <v>#REF!</v>
      </c>
      <c r="Q29" s="266" t="e">
        <f>#REF!</f>
        <v>#REF!</v>
      </c>
      <c r="R29" s="267" t="e">
        <f>#REF!</f>
        <v>#REF!</v>
      </c>
      <c r="S29" s="266" t="e">
        <f>#REF!</f>
        <v>#REF!</v>
      </c>
      <c r="T29" s="275" t="e">
        <f>#REF!</f>
        <v>#REF!</v>
      </c>
      <c r="U29" s="280" t="e">
        <f>#REF!</f>
        <v>#REF!</v>
      </c>
      <c r="V29" s="267" t="e">
        <f>#REF!</f>
        <v>#REF!</v>
      </c>
      <c r="W29" s="266" t="e">
        <f>#REF!</f>
        <v>#REF!</v>
      </c>
      <c r="X29" s="267" t="e">
        <f>#REF!</f>
        <v>#REF!</v>
      </c>
      <c r="Y29" s="291" t="e">
        <f>#REF!</f>
        <v>#REF!</v>
      </c>
      <c r="Z29" s="266" t="e">
        <f t="shared" si="5"/>
        <v>#REF!</v>
      </c>
      <c r="AA29" s="287" t="e">
        <f t="shared" si="1"/>
        <v>#REF!</v>
      </c>
      <c r="AB29" s="199"/>
      <c r="AR29" s="294"/>
      <c r="AS29" s="294"/>
      <c r="AT29" s="294"/>
      <c r="AU29" s="294"/>
      <c r="AV29" s="294"/>
      <c r="AW29" s="294"/>
      <c r="AX29" s="294"/>
      <c r="AY29" s="294"/>
      <c r="AZ29" s="294"/>
      <c r="BA29" s="294"/>
      <c r="BB29" s="294"/>
    </row>
    <row r="30" spans="2:54" ht="18.75" customHeight="1">
      <c r="B30" s="26"/>
      <c r="C30" s="186" t="s">
        <v>79</v>
      </c>
      <c r="D30" s="253" t="e">
        <f>#REF!</f>
        <v>#REF!</v>
      </c>
      <c r="E30" s="242" t="e">
        <f>#REF!</f>
        <v>#REF!</v>
      </c>
      <c r="F30" s="241" t="e">
        <f>#REF!</f>
        <v>#REF!</v>
      </c>
      <c r="G30" s="242" t="e">
        <f>#REF!</f>
        <v>#REF!</v>
      </c>
      <c r="H30" s="245" t="e">
        <f t="shared" si="3"/>
        <v>#REF!</v>
      </c>
      <c r="I30" s="263" t="e">
        <f>#REF!</f>
        <v>#REF!</v>
      </c>
      <c r="J30" s="264" t="e">
        <f>#REF!</f>
        <v>#REF!</v>
      </c>
      <c r="K30" s="263" t="e">
        <f>#REF!</f>
        <v>#REF!</v>
      </c>
      <c r="L30" s="264" t="e">
        <f>#REF!</f>
        <v>#REF!</v>
      </c>
      <c r="M30" s="263" t="e">
        <f>#REF!</f>
        <v>#REF!</v>
      </c>
      <c r="N30" s="264" t="e">
        <f t="shared" si="4"/>
        <v>#REF!</v>
      </c>
      <c r="O30" s="266" t="e">
        <f>#REF!</f>
        <v>#REF!</v>
      </c>
      <c r="P30" s="267" t="e">
        <f>#REF!</f>
        <v>#REF!</v>
      </c>
      <c r="Q30" s="266" t="e">
        <f>#REF!</f>
        <v>#REF!</v>
      </c>
      <c r="R30" s="267" t="e">
        <f>#REF!</f>
        <v>#REF!</v>
      </c>
      <c r="S30" s="266" t="e">
        <f>#REF!</f>
        <v>#REF!</v>
      </c>
      <c r="T30" s="275" t="e">
        <f>#REF!</f>
        <v>#REF!</v>
      </c>
      <c r="U30" s="280" t="e">
        <f>#REF!</f>
        <v>#REF!</v>
      </c>
      <c r="V30" s="267" t="e">
        <f>#REF!</f>
        <v>#REF!</v>
      </c>
      <c r="W30" s="266" t="e">
        <f>#REF!</f>
        <v>#REF!</v>
      </c>
      <c r="X30" s="267" t="e">
        <f>#REF!</f>
        <v>#REF!</v>
      </c>
      <c r="Y30" s="291" t="e">
        <f>#REF!</f>
        <v>#REF!</v>
      </c>
      <c r="Z30" s="266" t="e">
        <f t="shared" si="5"/>
        <v>#REF!</v>
      </c>
      <c r="AA30" s="287" t="e">
        <f t="shared" si="1"/>
        <v>#REF!</v>
      </c>
      <c r="AB30" s="199"/>
      <c r="AR30" s="294"/>
      <c r="AS30" s="294"/>
      <c r="AT30" s="294"/>
      <c r="AU30" s="294"/>
      <c r="AV30" s="294"/>
      <c r="AW30" s="294"/>
      <c r="AX30" s="294"/>
      <c r="AY30" s="294"/>
      <c r="AZ30" s="294"/>
      <c r="BA30" s="294"/>
      <c r="BB30" s="294"/>
    </row>
    <row r="31" spans="2:54" ht="18.75" customHeight="1">
      <c r="B31" s="26"/>
      <c r="C31" s="186" t="s">
        <v>81</v>
      </c>
      <c r="D31" s="253" t="e">
        <f>#REF!</f>
        <v>#REF!</v>
      </c>
      <c r="E31" s="242" t="e">
        <f>#REF!</f>
        <v>#REF!</v>
      </c>
      <c r="F31" s="241" t="e">
        <f>#REF!</f>
        <v>#REF!</v>
      </c>
      <c r="G31" s="242" t="e">
        <f>#REF!</f>
        <v>#REF!</v>
      </c>
      <c r="H31" s="245" t="e">
        <f t="shared" si="3"/>
        <v>#REF!</v>
      </c>
      <c r="I31" s="263" t="e">
        <f>#REF!</f>
        <v>#REF!</v>
      </c>
      <c r="J31" s="264" t="e">
        <f>#REF!</f>
        <v>#REF!</v>
      </c>
      <c r="K31" s="263" t="e">
        <f>#REF!</f>
        <v>#REF!</v>
      </c>
      <c r="L31" s="264" t="e">
        <f>#REF!</f>
        <v>#REF!</v>
      </c>
      <c r="M31" s="263" t="e">
        <f>#REF!</f>
        <v>#REF!</v>
      </c>
      <c r="N31" s="264" t="e">
        <f t="shared" si="4"/>
        <v>#REF!</v>
      </c>
      <c r="O31" s="266" t="e">
        <f>#REF!</f>
        <v>#REF!</v>
      </c>
      <c r="P31" s="267" t="e">
        <f>#REF!</f>
        <v>#REF!</v>
      </c>
      <c r="Q31" s="266" t="e">
        <f>#REF!</f>
        <v>#REF!</v>
      </c>
      <c r="R31" s="267" t="e">
        <f>#REF!</f>
        <v>#REF!</v>
      </c>
      <c r="S31" s="266" t="e">
        <f>#REF!</f>
        <v>#REF!</v>
      </c>
      <c r="T31" s="275" t="e">
        <f>#REF!</f>
        <v>#REF!</v>
      </c>
      <c r="U31" s="280" t="e">
        <f>#REF!</f>
        <v>#REF!</v>
      </c>
      <c r="V31" s="267" t="e">
        <f>#REF!</f>
        <v>#REF!</v>
      </c>
      <c r="W31" s="266" t="e">
        <f>#REF!</f>
        <v>#REF!</v>
      </c>
      <c r="X31" s="267" t="e">
        <f>#REF!</f>
        <v>#REF!</v>
      </c>
      <c r="Y31" s="291" t="e">
        <f>#REF!</f>
        <v>#REF!</v>
      </c>
      <c r="Z31" s="266" t="e">
        <f t="shared" si="5"/>
        <v>#REF!</v>
      </c>
      <c r="AA31" s="287" t="e">
        <f t="shared" si="1"/>
        <v>#REF!</v>
      </c>
      <c r="AB31" s="199"/>
      <c r="AR31" s="294"/>
      <c r="AS31" s="294"/>
      <c r="AT31" s="294"/>
      <c r="AU31" s="294"/>
      <c r="AV31" s="294"/>
      <c r="AW31" s="294"/>
      <c r="AX31" s="294"/>
      <c r="AY31" s="294"/>
      <c r="AZ31" s="294"/>
      <c r="BA31" s="294"/>
      <c r="BB31" s="294"/>
    </row>
    <row r="32" spans="2:54" ht="29.25" customHeight="1">
      <c r="B32" s="26">
        <v>2011</v>
      </c>
      <c r="C32" s="186" t="s">
        <v>75</v>
      </c>
      <c r="D32" s="253" t="e">
        <f>#REF!</f>
        <v>#REF!</v>
      </c>
      <c r="E32" s="242" t="e">
        <f>#REF!</f>
        <v>#REF!</v>
      </c>
      <c r="F32" s="241" t="e">
        <f>#REF!</f>
        <v>#REF!</v>
      </c>
      <c r="G32" s="242" t="e">
        <f>#REF!</f>
        <v>#REF!</v>
      </c>
      <c r="H32" s="245" t="e">
        <f t="shared" si="3"/>
        <v>#REF!</v>
      </c>
      <c r="I32" s="263" t="e">
        <f>#REF!</f>
        <v>#REF!</v>
      </c>
      <c r="J32" s="264" t="e">
        <f>#REF!</f>
        <v>#REF!</v>
      </c>
      <c r="K32" s="263" t="e">
        <f>#REF!</f>
        <v>#REF!</v>
      </c>
      <c r="L32" s="264" t="e">
        <f>#REF!</f>
        <v>#REF!</v>
      </c>
      <c r="M32" s="263" t="e">
        <f>#REF!</f>
        <v>#REF!</v>
      </c>
      <c r="N32" s="264" t="e">
        <f t="shared" si="4"/>
        <v>#REF!</v>
      </c>
      <c r="O32" s="266" t="e">
        <f>#REF!</f>
        <v>#REF!</v>
      </c>
      <c r="P32" s="267" t="e">
        <f>#REF!</f>
        <v>#REF!</v>
      </c>
      <c r="Q32" s="266" t="e">
        <f>#REF!</f>
        <v>#REF!</v>
      </c>
      <c r="R32" s="267" t="e">
        <f>#REF!</f>
        <v>#REF!</v>
      </c>
      <c r="S32" s="266" t="e">
        <f>#REF!</f>
        <v>#REF!</v>
      </c>
      <c r="T32" s="275" t="e">
        <f>#REF!</f>
        <v>#REF!</v>
      </c>
      <c r="U32" s="280" t="e">
        <f>#REF!</f>
        <v>#REF!</v>
      </c>
      <c r="V32" s="267" t="e">
        <f>#REF!</f>
        <v>#REF!</v>
      </c>
      <c r="W32" s="266" t="e">
        <f>#REF!</f>
        <v>#REF!</v>
      </c>
      <c r="X32" s="267" t="e">
        <f>#REF!</f>
        <v>#REF!</v>
      </c>
      <c r="Y32" s="291" t="e">
        <f>#REF!</f>
        <v>#REF!</v>
      </c>
      <c r="Z32" s="266" t="e">
        <f t="shared" si="5"/>
        <v>#REF!</v>
      </c>
      <c r="AA32" s="287" t="e">
        <f t="shared" si="1"/>
        <v>#REF!</v>
      </c>
      <c r="AB32" s="199"/>
      <c r="AR32" s="294"/>
      <c r="AS32" s="294"/>
      <c r="AT32" s="294"/>
      <c r="AU32" s="294"/>
      <c r="AV32" s="294"/>
      <c r="AW32" s="294"/>
      <c r="AX32" s="294"/>
      <c r="AY32" s="294"/>
      <c r="AZ32" s="294"/>
      <c r="BA32" s="294"/>
      <c r="BB32" s="294"/>
    </row>
    <row r="33" spans="2:28" ht="18.75" customHeight="1">
      <c r="B33" s="26"/>
      <c r="C33" s="186" t="s">
        <v>96</v>
      </c>
      <c r="D33" s="253" t="e">
        <f>#REF!</f>
        <v>#REF!</v>
      </c>
      <c r="E33" s="242" t="e">
        <f>#REF!</f>
        <v>#REF!</v>
      </c>
      <c r="F33" s="241" t="e">
        <f>#REF!</f>
        <v>#REF!</v>
      </c>
      <c r="G33" s="242" t="e">
        <f>#REF!</f>
        <v>#REF!</v>
      </c>
      <c r="H33" s="245" t="e">
        <f t="shared" si="3"/>
        <v>#REF!</v>
      </c>
      <c r="I33" s="263" t="e">
        <f>#REF!</f>
        <v>#REF!</v>
      </c>
      <c r="J33" s="264" t="e">
        <f>#REF!</f>
        <v>#REF!</v>
      </c>
      <c r="K33" s="263" t="e">
        <f>#REF!</f>
        <v>#REF!</v>
      </c>
      <c r="L33" s="264" t="e">
        <f>#REF!</f>
        <v>#REF!</v>
      </c>
      <c r="M33" s="263" t="e">
        <f>#REF!</f>
        <v>#REF!</v>
      </c>
      <c r="N33" s="264" t="e">
        <f t="shared" si="4"/>
        <v>#REF!</v>
      </c>
      <c r="O33" s="266" t="e">
        <f>#REF!</f>
        <v>#REF!</v>
      </c>
      <c r="P33" s="267" t="e">
        <f>#REF!</f>
        <v>#REF!</v>
      </c>
      <c r="Q33" s="266" t="e">
        <f>#REF!</f>
        <v>#REF!</v>
      </c>
      <c r="R33" s="267" t="e">
        <f>#REF!</f>
        <v>#REF!</v>
      </c>
      <c r="S33" s="266" t="e">
        <f>#REF!</f>
        <v>#REF!</v>
      </c>
      <c r="T33" s="275" t="e">
        <f>#REF!</f>
        <v>#REF!</v>
      </c>
      <c r="U33" s="280" t="e">
        <f>#REF!</f>
        <v>#REF!</v>
      </c>
      <c r="V33" s="267" t="e">
        <f>#REF!</f>
        <v>#REF!</v>
      </c>
      <c r="W33" s="266" t="e">
        <f>#REF!</f>
        <v>#REF!</v>
      </c>
      <c r="X33" s="267" t="e">
        <f>#REF!</f>
        <v>#REF!</v>
      </c>
      <c r="Y33" s="291" t="e">
        <f>#REF!</f>
        <v>#REF!</v>
      </c>
      <c r="Z33" s="266" t="e">
        <f t="shared" si="5"/>
        <v>#REF!</v>
      </c>
      <c r="AA33" s="287" t="e">
        <f t="shared" si="1"/>
        <v>#REF!</v>
      </c>
      <c r="AB33" s="199"/>
    </row>
    <row r="34" spans="2:28" ht="18.75" customHeight="1">
      <c r="B34" s="26"/>
      <c r="C34" s="186" t="s">
        <v>97</v>
      </c>
      <c r="D34" s="253" t="e">
        <f>#REF!</f>
        <v>#REF!</v>
      </c>
      <c r="E34" s="242" t="e">
        <f>#REF!</f>
        <v>#REF!</v>
      </c>
      <c r="F34" s="241" t="e">
        <f>#REF!</f>
        <v>#REF!</v>
      </c>
      <c r="G34" s="242" t="e">
        <f>#REF!</f>
        <v>#REF!</v>
      </c>
      <c r="H34" s="245" t="e">
        <f t="shared" si="3"/>
        <v>#REF!</v>
      </c>
      <c r="I34" s="263" t="e">
        <f>#REF!</f>
        <v>#REF!</v>
      </c>
      <c r="J34" s="264" t="e">
        <f>#REF!</f>
        <v>#REF!</v>
      </c>
      <c r="K34" s="263" t="e">
        <f>#REF!</f>
        <v>#REF!</v>
      </c>
      <c r="L34" s="264" t="e">
        <f>#REF!</f>
        <v>#REF!</v>
      </c>
      <c r="M34" s="263" t="e">
        <f>#REF!</f>
        <v>#REF!</v>
      </c>
      <c r="N34" s="264" t="e">
        <f t="shared" si="4"/>
        <v>#REF!</v>
      </c>
      <c r="O34" s="266" t="e">
        <f>#REF!</f>
        <v>#REF!</v>
      </c>
      <c r="P34" s="267" t="e">
        <f>#REF!</f>
        <v>#REF!</v>
      </c>
      <c r="Q34" s="266" t="e">
        <f>#REF!</f>
        <v>#REF!</v>
      </c>
      <c r="R34" s="267" t="e">
        <f>#REF!</f>
        <v>#REF!</v>
      </c>
      <c r="S34" s="266" t="e">
        <f>#REF!</f>
        <v>#REF!</v>
      </c>
      <c r="T34" s="275" t="e">
        <f>#REF!</f>
        <v>#REF!</v>
      </c>
      <c r="U34" s="280" t="e">
        <f>#REF!</f>
        <v>#REF!</v>
      </c>
      <c r="V34" s="267" t="e">
        <f>#REF!</f>
        <v>#REF!</v>
      </c>
      <c r="W34" s="266" t="e">
        <f>#REF!</f>
        <v>#REF!</v>
      </c>
      <c r="X34" s="267" t="e">
        <f>#REF!</f>
        <v>#REF!</v>
      </c>
      <c r="Y34" s="291" t="e">
        <f>#REF!</f>
        <v>#REF!</v>
      </c>
      <c r="Z34" s="266" t="e">
        <f t="shared" si="5"/>
        <v>#REF!</v>
      </c>
      <c r="AA34" s="287" t="e">
        <f t="shared" si="1"/>
        <v>#REF!</v>
      </c>
      <c r="AB34" s="199"/>
    </row>
    <row r="35" spans="2:28" ht="18.75" hidden="1" customHeight="1">
      <c r="B35" s="26"/>
      <c r="C35" s="186" t="s">
        <v>98</v>
      </c>
      <c r="D35" s="253" t="e">
        <f>#REF!</f>
        <v>#REF!</v>
      </c>
      <c r="E35" s="242" t="e">
        <f>#REF!</f>
        <v>#REF!</v>
      </c>
      <c r="F35" s="241" t="e">
        <f>#REF!</f>
        <v>#REF!</v>
      </c>
      <c r="G35" s="242" t="e">
        <f>#REF!</f>
        <v>#REF!</v>
      </c>
      <c r="H35" s="245" t="e">
        <f t="shared" si="3"/>
        <v>#REF!</v>
      </c>
      <c r="I35" s="263" t="e">
        <f>#REF!</f>
        <v>#REF!</v>
      </c>
      <c r="J35" s="264" t="e">
        <f>#REF!</f>
        <v>#REF!</v>
      </c>
      <c r="K35" s="263" t="e">
        <f>#REF!</f>
        <v>#REF!</v>
      </c>
      <c r="L35" s="264" t="e">
        <f>#REF!</f>
        <v>#REF!</v>
      </c>
      <c r="M35" s="263" t="e">
        <f>#REF!</f>
        <v>#REF!</v>
      </c>
      <c r="N35" s="264" t="e">
        <f t="shared" si="4"/>
        <v>#REF!</v>
      </c>
      <c r="O35" s="266" t="e">
        <f>#REF!</f>
        <v>#REF!</v>
      </c>
      <c r="P35" s="267" t="e">
        <f>#REF!</f>
        <v>#REF!</v>
      </c>
      <c r="Q35" s="266" t="e">
        <f>#REF!</f>
        <v>#REF!</v>
      </c>
      <c r="R35" s="267" t="e">
        <f>#REF!</f>
        <v>#REF!</v>
      </c>
      <c r="S35" s="266" t="e">
        <f>#REF!</f>
        <v>#REF!</v>
      </c>
      <c r="T35" s="275" t="e">
        <f>#REF!</f>
        <v>#REF!</v>
      </c>
      <c r="U35" s="280" t="e">
        <f>#REF!</f>
        <v>#REF!</v>
      </c>
      <c r="V35" s="267" t="e">
        <f>#REF!</f>
        <v>#REF!</v>
      </c>
      <c r="W35" s="266" t="e">
        <f>#REF!</f>
        <v>#REF!</v>
      </c>
      <c r="X35" s="267" t="e">
        <f>#REF!</f>
        <v>#REF!</v>
      </c>
      <c r="Y35" s="291" t="e">
        <f>#REF!</f>
        <v>#REF!</v>
      </c>
      <c r="Z35" s="266" t="e">
        <f t="shared" si="5"/>
        <v>#REF!</v>
      </c>
      <c r="AA35" s="287" t="e">
        <f t="shared" si="1"/>
        <v>#REF!</v>
      </c>
      <c r="AB35" s="199"/>
    </row>
    <row r="36" spans="2:28" ht="18.75" hidden="1" customHeight="1">
      <c r="B36" s="26">
        <v>2012</v>
      </c>
      <c r="C36" s="186" t="s">
        <v>99</v>
      </c>
      <c r="D36" s="253" t="e">
        <f>#REF!</f>
        <v>#REF!</v>
      </c>
      <c r="E36" s="242" t="e">
        <f>#REF!</f>
        <v>#REF!</v>
      </c>
      <c r="F36" s="241" t="e">
        <f>#REF!</f>
        <v>#REF!</v>
      </c>
      <c r="G36" s="242" t="e">
        <f>#REF!</f>
        <v>#REF!</v>
      </c>
      <c r="H36" s="245" t="e">
        <f t="shared" si="3"/>
        <v>#REF!</v>
      </c>
      <c r="I36" s="263" t="e">
        <f>#REF!</f>
        <v>#REF!</v>
      </c>
      <c r="J36" s="264" t="e">
        <f>#REF!</f>
        <v>#REF!</v>
      </c>
      <c r="K36" s="263" t="e">
        <f>#REF!</f>
        <v>#REF!</v>
      </c>
      <c r="L36" s="264" t="e">
        <f>#REF!</f>
        <v>#REF!</v>
      </c>
      <c r="M36" s="263" t="e">
        <f>#REF!</f>
        <v>#REF!</v>
      </c>
      <c r="N36" s="264" t="e">
        <f t="shared" si="4"/>
        <v>#REF!</v>
      </c>
      <c r="O36" s="266" t="e">
        <f>#REF!</f>
        <v>#REF!</v>
      </c>
      <c r="P36" s="267" t="e">
        <f>#REF!</f>
        <v>#REF!</v>
      </c>
      <c r="Q36" s="266" t="e">
        <f>#REF!</f>
        <v>#REF!</v>
      </c>
      <c r="R36" s="267" t="e">
        <f>#REF!</f>
        <v>#REF!</v>
      </c>
      <c r="S36" s="266" t="e">
        <f>#REF!</f>
        <v>#REF!</v>
      </c>
      <c r="T36" s="275" t="e">
        <f>#REF!</f>
        <v>#REF!</v>
      </c>
      <c r="U36" s="280" t="e">
        <f>#REF!</f>
        <v>#REF!</v>
      </c>
      <c r="V36" s="267" t="e">
        <f>#REF!</f>
        <v>#REF!</v>
      </c>
      <c r="W36" s="266" t="e">
        <f>#REF!</f>
        <v>#REF!</v>
      </c>
      <c r="X36" s="267" t="e">
        <f>#REF!</f>
        <v>#REF!</v>
      </c>
      <c r="Y36" s="291" t="e">
        <f>#REF!</f>
        <v>#REF!</v>
      </c>
      <c r="Z36" s="266" t="e">
        <f t="shared" si="5"/>
        <v>#REF!</v>
      </c>
      <c r="AA36" s="287" t="e">
        <f t="shared" si="1"/>
        <v>#REF!</v>
      </c>
      <c r="AB36" s="199"/>
    </row>
    <row r="37" spans="2:28" ht="4.5" customHeight="1">
      <c r="B37" s="336"/>
      <c r="C37" s="33"/>
      <c r="D37" s="254"/>
      <c r="E37" s="255"/>
      <c r="F37" s="255"/>
      <c r="G37" s="255"/>
      <c r="H37" s="255"/>
      <c r="I37" s="255"/>
      <c r="J37" s="255"/>
      <c r="K37" s="255"/>
      <c r="L37" s="255"/>
      <c r="M37" s="255"/>
      <c r="N37" s="255"/>
      <c r="O37" s="255"/>
      <c r="P37" s="255"/>
      <c r="Q37" s="255"/>
      <c r="R37" s="255"/>
      <c r="S37" s="255"/>
      <c r="T37" s="281"/>
      <c r="U37" s="282"/>
      <c r="V37" s="255"/>
      <c r="W37" s="255"/>
      <c r="X37" s="255"/>
      <c r="Y37" s="281"/>
      <c r="Z37" s="281"/>
      <c r="AA37" s="292"/>
      <c r="AB37" s="293"/>
    </row>
    <row r="38" spans="2:28" ht="18.75" customHeight="1">
      <c r="B38" s="36" t="s">
        <v>59</v>
      </c>
      <c r="C38" s="1"/>
      <c r="D38" s="256"/>
      <c r="E38" s="42"/>
      <c r="F38" s="42"/>
      <c r="G38" s="42"/>
      <c r="H38" s="42"/>
      <c r="I38" s="42"/>
      <c r="J38" s="42"/>
      <c r="K38" s="42"/>
      <c r="L38" s="42"/>
      <c r="M38" s="42"/>
      <c r="N38" s="42"/>
      <c r="O38" s="42"/>
      <c r="P38" s="42"/>
      <c r="Q38" s="42"/>
      <c r="R38" s="42"/>
      <c r="S38" s="42"/>
      <c r="T38" s="38"/>
      <c r="U38" s="283"/>
      <c r="V38" s="42"/>
      <c r="W38" s="42"/>
      <c r="X38" s="42"/>
      <c r="Y38" s="38"/>
      <c r="Z38" s="38"/>
      <c r="AA38" s="293"/>
      <c r="AB38" s="293"/>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6" width="7.21875" style="13" customWidth="1"/>
    <col min="27" max="27" width="8.44140625" style="13" customWidth="1"/>
    <col min="28" max="28" width="7.21875" style="173" customWidth="1"/>
    <col min="29" max="29" width="8.44140625" style="13" customWidth="1"/>
    <col min="30" max="30" width="1.21875" style="13" customWidth="1"/>
    <col min="31" max="16384" width="9.21875" style="13"/>
  </cols>
  <sheetData>
    <row r="1" spans="2:34" ht="26.25" customHeight="1">
      <c r="B1" s="174" t="s">
        <v>60</v>
      </c>
      <c r="D1" s="12"/>
      <c r="E1" s="12"/>
      <c r="F1" s="12"/>
      <c r="G1" s="12"/>
      <c r="H1" s="12"/>
      <c r="I1" s="12"/>
      <c r="J1" s="12"/>
      <c r="K1" s="12"/>
      <c r="L1" s="12"/>
    </row>
    <row r="2" spans="2:34" ht="14.4">
      <c r="B2" s="76"/>
      <c r="D2" s="466" t="s">
        <v>24</v>
      </c>
      <c r="E2" s="467"/>
      <c r="F2" s="467"/>
      <c r="G2" s="468"/>
      <c r="H2" s="10"/>
      <c r="I2" s="466" t="s">
        <v>25</v>
      </c>
      <c r="J2" s="469"/>
      <c r="K2" s="469"/>
      <c r="L2" s="469"/>
      <c r="M2" s="470"/>
      <c r="N2" s="9"/>
      <c r="O2" s="466" t="s">
        <v>26</v>
      </c>
      <c r="P2" s="469"/>
      <c r="Q2" s="469"/>
      <c r="R2" s="469"/>
      <c r="S2" s="469"/>
      <c r="T2" s="469"/>
      <c r="U2" s="469"/>
      <c r="V2" s="469"/>
      <c r="W2" s="469"/>
      <c r="X2" s="469"/>
      <c r="Y2" s="470"/>
      <c r="Z2" s="8"/>
      <c r="AA2" s="8"/>
      <c r="AB2" s="204"/>
      <c r="AC2" s="146"/>
    </row>
    <row r="3" spans="2:34" s="12" customFormat="1" ht="123.75" customHeight="1">
      <c r="B3" s="361" t="s">
        <v>61</v>
      </c>
      <c r="C3" s="380" t="s">
        <v>62</v>
      </c>
      <c r="D3" s="381" t="s">
        <v>29</v>
      </c>
      <c r="E3" s="381" t="s">
        <v>30</v>
      </c>
      <c r="F3" s="381" t="s">
        <v>31</v>
      </c>
      <c r="G3" s="381" t="s">
        <v>32</v>
      </c>
      <c r="H3" s="381"/>
      <c r="I3" s="382" t="s">
        <v>33</v>
      </c>
      <c r="J3" s="383" t="s">
        <v>34</v>
      </c>
      <c r="K3" s="382" t="s">
        <v>35</v>
      </c>
      <c r="L3" s="382" t="s">
        <v>36</v>
      </c>
      <c r="M3" s="383" t="s">
        <v>37</v>
      </c>
      <c r="N3" s="383"/>
      <c r="O3" s="384" t="s">
        <v>38</v>
      </c>
      <c r="P3" s="384" t="s">
        <v>39</v>
      </c>
      <c r="Q3" s="384" t="s">
        <v>40</v>
      </c>
      <c r="R3" s="384" t="s">
        <v>41</v>
      </c>
      <c r="S3" s="384" t="s">
        <v>42</v>
      </c>
      <c r="T3" s="384" t="s">
        <v>43</v>
      </c>
      <c r="U3" s="384" t="s">
        <v>44</v>
      </c>
      <c r="V3" s="384" t="s">
        <v>45</v>
      </c>
      <c r="W3" s="384" t="s">
        <v>46</v>
      </c>
      <c r="X3" s="384" t="s">
        <v>47</v>
      </c>
      <c r="Y3" s="384" t="s">
        <v>48</v>
      </c>
      <c r="Z3" s="384"/>
      <c r="AA3" s="385" t="s">
        <v>63</v>
      </c>
      <c r="AB3" s="387" t="s">
        <v>50</v>
      </c>
      <c r="AC3" s="362" t="s">
        <v>51</v>
      </c>
      <c r="AF3" s="8" t="s">
        <v>52</v>
      </c>
      <c r="AG3" s="8" t="s">
        <v>53</v>
      </c>
      <c r="AH3" s="8" t="s">
        <v>54</v>
      </c>
    </row>
    <row r="4" spans="2:34" ht="24.75" customHeight="1">
      <c r="B4" s="60">
        <v>2006</v>
      </c>
      <c r="C4" s="72"/>
      <c r="D4" s="176"/>
      <c r="E4" s="177"/>
      <c r="F4" s="178"/>
      <c r="G4" s="179"/>
      <c r="H4" s="178"/>
      <c r="I4" s="180"/>
      <c r="J4" s="189"/>
      <c r="K4" s="180"/>
      <c r="L4" s="190"/>
      <c r="M4" s="180"/>
      <c r="N4" s="180"/>
      <c r="O4" s="191"/>
      <c r="P4" s="192"/>
      <c r="Q4" s="191"/>
      <c r="R4" s="192"/>
      <c r="S4" s="191"/>
      <c r="T4" s="192"/>
      <c r="U4" s="191"/>
      <c r="V4" s="192"/>
      <c r="W4" s="191"/>
      <c r="X4" s="196"/>
      <c r="Y4" s="191"/>
      <c r="Z4" s="191"/>
      <c r="AA4" s="197"/>
      <c r="AB4" s="205"/>
      <c r="AC4" s="206"/>
    </row>
    <row r="5" spans="2:34" ht="27" customHeight="1">
      <c r="B5" s="60">
        <v>2007</v>
      </c>
      <c r="C5" s="72"/>
      <c r="D5" s="181">
        <f>'T1'!D5/'T1'!D4*100-100</f>
        <v>-1.3466049846451114</v>
      </c>
      <c r="E5" s="182">
        <f>'T1'!E5/'T1'!E4*100-100</f>
        <v>4.7316466853831542</v>
      </c>
      <c r="F5" s="182">
        <f>'T1'!F5/'T1'!F4*100-100</f>
        <v>-4.0926213861566083</v>
      </c>
      <c r="G5" s="182">
        <f>'T1'!G5/'T1'!G4*100-100</f>
        <v>-7.24724865426181</v>
      </c>
      <c r="H5" s="182"/>
      <c r="I5" s="183">
        <f>'T1'!H5/'T1'!H4*100-100</f>
        <v>6.8620817807626366</v>
      </c>
      <c r="J5" s="183">
        <f>'T1'!I5/'T1'!I4*100-100</f>
        <v>-1.2158585036716687</v>
      </c>
      <c r="K5" s="183">
        <f>'T1'!J5/'T1'!J4*100-100</f>
        <v>-17.212572480725925</v>
      </c>
      <c r="L5" s="183">
        <f>'T1'!K5/'T1'!K4*100-100</f>
        <v>1.1610769957487861</v>
      </c>
      <c r="M5" s="183">
        <f>'T1'!L5/'T1'!L4*100-100</f>
        <v>23.151961617022863</v>
      </c>
      <c r="N5" s="183"/>
      <c r="O5" s="193">
        <f>'T1'!M5/'T1'!M4*100-100</f>
        <v>5.4284631041020788</v>
      </c>
      <c r="P5" s="193">
        <f>'T1'!N5/'T1'!N4*100-100</f>
        <v>2.5176993943778001</v>
      </c>
      <c r="Q5" s="193">
        <f>'T1'!O5/'T1'!O4*100-100</f>
        <v>9.1710519957396457</v>
      </c>
      <c r="R5" s="193">
        <f>'T1'!P5/'T1'!P4*100-100</f>
        <v>4.0999999999999943</v>
      </c>
      <c r="S5" s="193">
        <f>'T1'!Q5/'T1'!Q4*100-100</f>
        <v>18.380405371958403</v>
      </c>
      <c r="T5" s="193">
        <f>'T1'!R5/'T1'!R4*100-100</f>
        <v>2.4000000000000057</v>
      </c>
      <c r="U5" s="193">
        <f>'T1'!S5/'T1'!S4*100-100</f>
        <v>3.8649272623241018</v>
      </c>
      <c r="V5" s="193">
        <f>'T1'!T5/'T1'!T4*100-100</f>
        <v>11.299999999999997</v>
      </c>
      <c r="W5" s="193">
        <f>'T1'!U5/'T1'!U4*100-100</f>
        <v>10.000000000000014</v>
      </c>
      <c r="X5" s="193">
        <f>'T1'!V5/'T1'!V4*100-100</f>
        <v>3.7758340527317245</v>
      </c>
      <c r="Y5" s="193">
        <f>'T1'!W5/'T1'!W4*100-100</f>
        <v>8.8724113362124655</v>
      </c>
      <c r="Z5" s="193"/>
      <c r="AA5" s="198">
        <f>'T1'!X5/'T1'!X4*100-100</f>
        <v>4.4933544060850892</v>
      </c>
      <c r="AB5" s="207">
        <f>'T1'!Y5/'T1'!Y4*100-100</f>
        <v>45.573883590117816</v>
      </c>
      <c r="AC5" s="50">
        <f>'T1'!Z5/'T1'!Z4*100-100</f>
        <v>6.4597679891949014</v>
      </c>
      <c r="AD5" s="61"/>
    </row>
    <row r="6" spans="2:34" ht="20.25" customHeight="1">
      <c r="B6" s="60">
        <v>2008</v>
      </c>
      <c r="C6" s="72"/>
      <c r="D6" s="181">
        <f>'T1'!D6/'T1'!D5*100-100</f>
        <v>8.5999999999999801</v>
      </c>
      <c r="E6" s="182">
        <f>'T1'!E6/'T1'!E5*100-100</f>
        <v>5.1039654770627578</v>
      </c>
      <c r="F6" s="182">
        <f>'T1'!F6/'T1'!F5*100-100</f>
        <v>-3.3201314451929846</v>
      </c>
      <c r="G6" s="182">
        <f>'T1'!G6/'T1'!G5*100-100</f>
        <v>17.38077658018679</v>
      </c>
      <c r="H6" s="182"/>
      <c r="I6" s="183">
        <f>'T1'!H6/'T1'!H5*100-100</f>
        <v>2.4193734822772939</v>
      </c>
      <c r="J6" s="183">
        <f>'T1'!I6/'T1'!I5*100-100</f>
        <v>3.7004753770359002</v>
      </c>
      <c r="K6" s="183">
        <f>'T1'!J6/'T1'!J5*100-100</f>
        <v>19.423493246993189</v>
      </c>
      <c r="L6" s="183">
        <f>'T1'!K6/'T1'!K5*100-100</f>
        <v>0.84657122311537591</v>
      </c>
      <c r="M6" s="183">
        <f>'T1'!L6/'T1'!L5*100-100</f>
        <v>38.983489705249866</v>
      </c>
      <c r="N6" s="183"/>
      <c r="O6" s="193">
        <f>'T1'!M6/'T1'!M5*100-100</f>
        <v>9.5045687599997422</v>
      </c>
      <c r="P6" s="193">
        <f>'T1'!N6/'T1'!N5*100-100</f>
        <v>9.0755497430803871</v>
      </c>
      <c r="Q6" s="193">
        <f>'T1'!O6/'T1'!O5*100-100</f>
        <v>3.8278599962842179</v>
      </c>
      <c r="R6" s="193">
        <f>'T1'!P6/'T1'!P5*100-100</f>
        <v>19.500000000000057</v>
      </c>
      <c r="S6" s="193">
        <f>'T1'!Q6/'T1'!Q5*100-100</f>
        <v>10.781644687910713</v>
      </c>
      <c r="T6" s="193">
        <f>'T1'!R6/'T1'!R5*100-100</f>
        <v>2.4000000000000057</v>
      </c>
      <c r="U6" s="193">
        <f>'T1'!S6/'T1'!S5*100-100</f>
        <v>-1.8306603763185763</v>
      </c>
      <c r="V6" s="193">
        <f>'T1'!T6/'T1'!T5*100-100</f>
        <v>12.734106372296395</v>
      </c>
      <c r="W6" s="193">
        <f>'T1'!U6/'T1'!U5*100-100</f>
        <v>13.02545062030822</v>
      </c>
      <c r="X6" s="193">
        <f>'T1'!V6/'T1'!V5*100-100</f>
        <v>4.439205727112423</v>
      </c>
      <c r="Y6" s="193">
        <f>'T1'!W6/'T1'!W5*100-100</f>
        <v>9.1613688484176237</v>
      </c>
      <c r="Z6" s="193"/>
      <c r="AA6" s="198">
        <f>'T1'!X6/'T1'!X5*100-100</f>
        <v>9.3174233314594801</v>
      </c>
      <c r="AB6" s="207">
        <f>'T1'!Y6/'T1'!Y5*100-100</f>
        <v>-4.2307798138319015</v>
      </c>
      <c r="AC6" s="50">
        <f>'T1'!Z6/'T1'!Z5*100-100</f>
        <v>8.4306380242699817</v>
      </c>
      <c r="AD6" s="61"/>
    </row>
    <row r="7" spans="2:34" ht="20.25" customHeight="1">
      <c r="B7" s="60">
        <v>2009</v>
      </c>
      <c r="C7" s="72"/>
      <c r="D7" s="181">
        <f>'T1'!D7/'T1'!D6*100-100</f>
        <v>10.209647386846072</v>
      </c>
      <c r="E7" s="182">
        <f>'T1'!E7/'T1'!E6*100-100</f>
        <v>4.3665196467012066</v>
      </c>
      <c r="F7" s="182">
        <f>'T1'!F7/'T1'!F6*100-100</f>
        <v>0.72021484773374311</v>
      </c>
      <c r="G7" s="182">
        <f>'T1'!G7/'T1'!G6*100-100</f>
        <v>-5.7114630128117767</v>
      </c>
      <c r="H7" s="182"/>
      <c r="I7" s="183">
        <f>'T1'!H7/'T1'!H6*100-100</f>
        <v>6.7516550123353483</v>
      </c>
      <c r="J7" s="183">
        <f>'T1'!I7/'T1'!I6*100-100</f>
        <v>-1.3056693979478666</v>
      </c>
      <c r="K7" s="183">
        <f>'T1'!J7/'T1'!J6*100-100</f>
        <v>7.5043898300072556</v>
      </c>
      <c r="L7" s="183">
        <f>'T1'!K7/'T1'!K6*100-100</f>
        <v>7.6501011709907232</v>
      </c>
      <c r="M7" s="183">
        <f>'T1'!L7/'T1'!L6*100-100</f>
        <v>9.3355354458181097</v>
      </c>
      <c r="N7" s="183"/>
      <c r="O7" s="193">
        <f>'T1'!M7/'T1'!M6*100-100</f>
        <v>5.3917494416368896</v>
      </c>
      <c r="P7" s="193">
        <f>'T1'!N7/'T1'!N6*100-100</f>
        <v>-3.7785667823986131</v>
      </c>
      <c r="Q7" s="193">
        <f>'T1'!O7/'T1'!O6*100-100</f>
        <v>4.4247858761263075</v>
      </c>
      <c r="R7" s="193">
        <f>'T1'!P7/'T1'!P6*100-100</f>
        <v>3.8723543389311885</v>
      </c>
      <c r="S7" s="193">
        <f>'T1'!Q7/'T1'!Q6*100-100</f>
        <v>9.3234826286889216</v>
      </c>
      <c r="T7" s="193">
        <f>'T1'!R7/'T1'!R6*100-100</f>
        <v>2.4000000000000057</v>
      </c>
      <c r="U7" s="193">
        <f>'T1'!S7/'T1'!S6*100-100</f>
        <v>-1.5500615520755616</v>
      </c>
      <c r="V7" s="193">
        <f>'T1'!T7/'T1'!T6*100-100</f>
        <v>11.687427187715912</v>
      </c>
      <c r="W7" s="193">
        <f>'T1'!U7/'T1'!U6*100-100</f>
        <v>12.353155938741693</v>
      </c>
      <c r="X7" s="193">
        <f>'T1'!V7/'T1'!V6*100-100</f>
        <v>15.152343765660973</v>
      </c>
      <c r="Y7" s="193">
        <f>'T1'!W7/'T1'!W6*100-100</f>
        <v>7.4706980818651374</v>
      </c>
      <c r="Z7" s="193"/>
      <c r="AA7" s="198">
        <f>'T1'!X7/'T1'!X6*100-100</f>
        <v>5.7845251555840065</v>
      </c>
      <c r="AB7" s="207">
        <f>'T1'!Y7/'T1'!Y6*100-100</f>
        <v>-25.194111672337456</v>
      </c>
      <c r="AC7" s="50">
        <f>'T1'!Z7/'T1'!Z6*100-100</f>
        <v>3.9936181714969479</v>
      </c>
      <c r="AD7" s="61"/>
    </row>
    <row r="8" spans="2:34" ht="20.25" customHeight="1">
      <c r="B8" s="60">
        <v>2010</v>
      </c>
      <c r="D8" s="32">
        <f>'T1'!D8/'T1'!D7*100-100</f>
        <v>5.0000539094517364</v>
      </c>
      <c r="E8" s="182">
        <f>'T1'!E8/'T1'!E7*100-100</f>
        <v>4.6493195470650051</v>
      </c>
      <c r="F8" s="182">
        <f>'T1'!F8/'T1'!F7*100-100</f>
        <v>10.07128877010814</v>
      </c>
      <c r="G8" s="182">
        <f>'T1'!G8/'T1'!G7*100-100</f>
        <v>1.4907404468012686</v>
      </c>
      <c r="H8" s="182"/>
      <c r="I8" s="183">
        <f>'T1'!H8/'T1'!H7*100-100</f>
        <v>7.6427830219497821</v>
      </c>
      <c r="J8" s="183">
        <f>'T1'!I8/'T1'!I7*100-100</f>
        <v>7.6004356256203209</v>
      </c>
      <c r="K8" s="183">
        <f>'T1'!J8/'T1'!J7*100-100</f>
        <v>12.260229323741484</v>
      </c>
      <c r="L8" s="183">
        <f>'T1'!K8/'T1'!K7*100-100</f>
        <v>5.2637697178197698</v>
      </c>
      <c r="M8" s="183">
        <f>'T1'!L8/'T1'!L7*100-100</f>
        <v>2.4999999999997442</v>
      </c>
      <c r="N8" s="183"/>
      <c r="O8" s="193">
        <f>'T1'!M8/'T1'!M7*100-100</f>
        <v>13.340973852397028</v>
      </c>
      <c r="P8" s="193">
        <f>'T1'!N8/'T1'!N7*100-100</f>
        <v>2.6877702074690859</v>
      </c>
      <c r="Q8" s="193">
        <f>'T1'!O8/'T1'!O7*100-100</f>
        <v>8.0344344616680985</v>
      </c>
      <c r="R8" s="193">
        <f>'T1'!P8/'T1'!P7*100-100</f>
        <v>24.47131263344275</v>
      </c>
      <c r="S8" s="193">
        <f>'T1'!Q8/'T1'!Q7*100-100</f>
        <v>16.749668529543143</v>
      </c>
      <c r="T8" s="193">
        <f>'T1'!R8/'T1'!R7*100-100</f>
        <v>2.3999999999999204</v>
      </c>
      <c r="U8" s="193">
        <f>'T1'!S8/'T1'!S7*100-100</f>
        <v>23.101047420641834</v>
      </c>
      <c r="V8" s="193">
        <f>'T1'!T8/'T1'!T7*100-100</f>
        <v>3.3754509600378384</v>
      </c>
      <c r="W8" s="193">
        <f>'T1'!U8/'T1'!U7*100-100</f>
        <v>5.2823740596394089</v>
      </c>
      <c r="X8" s="193">
        <f>'T1'!V8/'T1'!V7*100-100</f>
        <v>11.240527828975061</v>
      </c>
      <c r="Y8" s="193">
        <f>'T1'!W8/'T1'!W7*100-100</f>
        <v>10.70346615366158</v>
      </c>
      <c r="Z8" s="193"/>
      <c r="AA8" s="198">
        <f>'T1'!X8/'T1'!X7*100-100</f>
        <v>7.5945982799118497</v>
      </c>
      <c r="AB8" s="207">
        <f>'T1'!Y8/'T1'!Y7*100-100</f>
        <v>10.540410082004087</v>
      </c>
      <c r="AC8" s="50">
        <f>'T1'!Z8/'T1'!Z7*100-100</f>
        <v>7.7171007429217724</v>
      </c>
      <c r="AD8" s="61"/>
    </row>
    <row r="9" spans="2:34" ht="5.25" customHeight="1">
      <c r="B9" s="1"/>
      <c r="D9" s="178"/>
      <c r="E9" s="184"/>
      <c r="F9" s="178"/>
      <c r="G9" s="178"/>
      <c r="H9" s="178"/>
      <c r="I9" s="185"/>
      <c r="J9" s="194"/>
      <c r="K9" s="194"/>
      <c r="L9" s="194"/>
      <c r="M9" s="194"/>
      <c r="N9" s="194"/>
      <c r="O9" s="195"/>
      <c r="P9" s="196"/>
      <c r="Q9" s="192"/>
      <c r="R9" s="195"/>
      <c r="S9" s="195"/>
      <c r="T9" s="196"/>
      <c r="U9" s="192"/>
      <c r="V9" s="192"/>
      <c r="W9" s="196"/>
      <c r="X9" s="196"/>
      <c r="Y9" s="196"/>
      <c r="Z9" s="196"/>
      <c r="AA9" s="199"/>
      <c r="AB9" s="208"/>
      <c r="AC9" s="39"/>
    </row>
    <row r="10" spans="2:34" ht="30" customHeight="1">
      <c r="B10" s="1">
        <v>2006</v>
      </c>
      <c r="C10" s="186">
        <v>1</v>
      </c>
      <c r="D10" s="181"/>
      <c r="E10" s="182"/>
      <c r="F10" s="181"/>
      <c r="G10" s="182"/>
      <c r="H10" s="182"/>
      <c r="I10" s="183"/>
      <c r="J10" s="183"/>
      <c r="K10" s="183"/>
      <c r="L10" s="183"/>
      <c r="M10" s="183"/>
      <c r="N10" s="183"/>
      <c r="O10" s="193"/>
      <c r="P10" s="193"/>
      <c r="Q10" s="193"/>
      <c r="R10" s="193"/>
      <c r="S10" s="193"/>
      <c r="T10" s="193"/>
      <c r="U10" s="193"/>
      <c r="V10" s="193"/>
      <c r="W10" s="193"/>
      <c r="X10" s="193"/>
      <c r="Y10" s="193"/>
      <c r="Z10" s="193"/>
      <c r="AA10" s="198"/>
      <c r="AB10" s="207"/>
      <c r="AC10" s="50"/>
      <c r="AF10" s="38">
        <f>D10+E10+F10+G10</f>
        <v>0</v>
      </c>
      <c r="AG10" s="38">
        <f>I10+J10+K10+L10+M10</f>
        <v>0</v>
      </c>
      <c r="AH10" s="38">
        <f>O10+P10+Q10+R10+S10+T10+U10+V10+W10+X10+Y10</f>
        <v>0</v>
      </c>
    </row>
    <row r="11" spans="2:34" ht="18.75" customHeight="1">
      <c r="B11" s="1"/>
      <c r="C11" s="186">
        <v>2</v>
      </c>
      <c r="D11" s="181" t="e">
        <f>'qly growth rates'!C6</f>
        <v>#REF!</v>
      </c>
      <c r="E11" s="182" t="e">
        <f>'qly growth rates'!D6</f>
        <v>#REF!</v>
      </c>
      <c r="F11" s="181" t="e">
        <f>'qly growth rates'!E6</f>
        <v>#REF!</v>
      </c>
      <c r="G11" s="182" t="e">
        <f>'qly growth rates'!F6</f>
        <v>#REF!</v>
      </c>
      <c r="H11" s="182"/>
      <c r="I11" s="183" t="e">
        <f>'qly growth rates'!G6</f>
        <v>#REF!</v>
      </c>
      <c r="J11" s="183" t="e">
        <f>'qly growth rates'!H6</f>
        <v>#REF!</v>
      </c>
      <c r="K11" s="183" t="e">
        <f>'qly growth rates'!I6</f>
        <v>#REF!</v>
      </c>
      <c r="L11" s="183" t="e">
        <f>'qly growth rates'!J6</f>
        <v>#REF!</v>
      </c>
      <c r="M11" s="183" t="e">
        <f>'qly growth rates'!K6</f>
        <v>#REF!</v>
      </c>
      <c r="N11" s="183"/>
      <c r="O11" s="193" t="e">
        <f>'qly growth rates'!L6</f>
        <v>#REF!</v>
      </c>
      <c r="P11" s="193" t="e">
        <f>'qly growth rates'!M6</f>
        <v>#REF!</v>
      </c>
      <c r="Q11" s="193" t="e">
        <f>'qly growth rates'!N6</f>
        <v>#REF!</v>
      </c>
      <c r="R11" s="193" t="e">
        <f>'qly growth rates'!O6</f>
        <v>#REF!</v>
      </c>
      <c r="S11" s="193" t="e">
        <f>'qly growth rates'!P6</f>
        <v>#REF!</v>
      </c>
      <c r="T11" s="193" t="e">
        <f>'qly growth rates'!Q6</f>
        <v>#REF!</v>
      </c>
      <c r="U11" s="193" t="e">
        <f>'qly growth rates'!R6</f>
        <v>#REF!</v>
      </c>
      <c r="V11" s="193" t="e">
        <f>'qly growth rates'!S6</f>
        <v>#REF!</v>
      </c>
      <c r="W11" s="193" t="e">
        <f>'qly growth rates'!T6</f>
        <v>#REF!</v>
      </c>
      <c r="X11" s="193" t="e">
        <f>'qly growth rates'!U6</f>
        <v>#REF!</v>
      </c>
      <c r="Y11" s="193" t="e">
        <f>'qly growth rates'!V6</f>
        <v>#REF!</v>
      </c>
      <c r="Z11" s="193"/>
      <c r="AA11" s="198" t="e">
        <f>'qly growth rates'!W6</f>
        <v>#REF!</v>
      </c>
      <c r="AB11" s="207" t="e">
        <f>'qly growth rates'!X6</f>
        <v>#REF!</v>
      </c>
      <c r="AC11" s="50" t="e">
        <f>'qly growth rates'!Y6</f>
        <v>#REF!</v>
      </c>
      <c r="AF11" s="58" t="e">
        <f>'T1'!AC11/'T1'!AC10*100-100</f>
        <v>#REF!</v>
      </c>
      <c r="AG11" s="58" t="e">
        <f>'T1'!AD11/'T1'!AD10*100-100</f>
        <v>#REF!</v>
      </c>
      <c r="AH11" s="58" t="e">
        <f>'T1'!AE11/'T1'!AE10*100-100</f>
        <v>#REF!</v>
      </c>
    </row>
    <row r="12" spans="2:34" ht="18.75" customHeight="1">
      <c r="B12" s="1"/>
      <c r="C12" s="186">
        <v>3</v>
      </c>
      <c r="D12" s="181" t="e">
        <f>'qly growth rates'!C7</f>
        <v>#REF!</v>
      </c>
      <c r="E12" s="182" t="e">
        <f>'qly growth rates'!D7</f>
        <v>#REF!</v>
      </c>
      <c r="F12" s="181" t="e">
        <f>'qly growth rates'!E7</f>
        <v>#REF!</v>
      </c>
      <c r="G12" s="182" t="e">
        <f>'qly growth rates'!F7</f>
        <v>#REF!</v>
      </c>
      <c r="H12" s="182"/>
      <c r="I12" s="183" t="e">
        <f>'qly growth rates'!G7</f>
        <v>#REF!</v>
      </c>
      <c r="J12" s="183" t="e">
        <f>'qly growth rates'!H7</f>
        <v>#REF!</v>
      </c>
      <c r="K12" s="183" t="e">
        <f>'qly growth rates'!I7</f>
        <v>#REF!</v>
      </c>
      <c r="L12" s="183" t="e">
        <f>'qly growth rates'!J7</f>
        <v>#REF!</v>
      </c>
      <c r="M12" s="183" t="e">
        <f>'qly growth rates'!K7</f>
        <v>#REF!</v>
      </c>
      <c r="N12" s="183"/>
      <c r="O12" s="193" t="e">
        <f>'qly growth rates'!L7</f>
        <v>#REF!</v>
      </c>
      <c r="P12" s="193" t="e">
        <f>'qly growth rates'!M7</f>
        <v>#REF!</v>
      </c>
      <c r="Q12" s="193" t="e">
        <f>'qly growth rates'!N7</f>
        <v>#REF!</v>
      </c>
      <c r="R12" s="193" t="e">
        <f>'qly growth rates'!O7</f>
        <v>#REF!</v>
      </c>
      <c r="S12" s="193" t="e">
        <f>'qly growth rates'!P7</f>
        <v>#REF!</v>
      </c>
      <c r="T12" s="193" t="e">
        <f>'qly growth rates'!Q7</f>
        <v>#REF!</v>
      </c>
      <c r="U12" s="193" t="e">
        <f>'qly growth rates'!R7</f>
        <v>#REF!</v>
      </c>
      <c r="V12" s="193" t="e">
        <f>'qly growth rates'!S7</f>
        <v>#REF!</v>
      </c>
      <c r="W12" s="193" t="e">
        <f>'qly growth rates'!T7</f>
        <v>#REF!</v>
      </c>
      <c r="X12" s="193" t="e">
        <f>'qly growth rates'!U7</f>
        <v>#REF!</v>
      </c>
      <c r="Y12" s="193" t="e">
        <f>'qly growth rates'!V7</f>
        <v>#REF!</v>
      </c>
      <c r="Z12" s="193"/>
      <c r="AA12" s="198" t="e">
        <f>'qly growth rates'!W7</f>
        <v>#REF!</v>
      </c>
      <c r="AB12" s="207" t="e">
        <f>'qly growth rates'!X7</f>
        <v>#REF!</v>
      </c>
      <c r="AC12" s="50" t="e">
        <f>'qly growth rates'!Y7</f>
        <v>#REF!</v>
      </c>
      <c r="AF12" s="58" t="e">
        <f>'T1'!AC12/'T1'!AC11*100-100</f>
        <v>#REF!</v>
      </c>
      <c r="AG12" s="58" t="e">
        <f>'T1'!AD12/'T1'!AD11*100-100</f>
        <v>#REF!</v>
      </c>
      <c r="AH12" s="58" t="e">
        <f>'T1'!AE12/'T1'!AE11*100-100</f>
        <v>#REF!</v>
      </c>
    </row>
    <row r="13" spans="2:34" ht="18.75" customHeight="1">
      <c r="B13" s="1"/>
      <c r="C13" s="186">
        <v>4</v>
      </c>
      <c r="D13" s="181" t="e">
        <f>'qly growth rates'!C8</f>
        <v>#REF!</v>
      </c>
      <c r="E13" s="182" t="e">
        <f>'qly growth rates'!D8</f>
        <v>#REF!</v>
      </c>
      <c r="F13" s="181" t="e">
        <f>'qly growth rates'!E8</f>
        <v>#REF!</v>
      </c>
      <c r="G13" s="182" t="e">
        <f>'qly growth rates'!F8</f>
        <v>#REF!</v>
      </c>
      <c r="H13" s="182"/>
      <c r="I13" s="183" t="e">
        <f>'qly growth rates'!G8</f>
        <v>#REF!</v>
      </c>
      <c r="J13" s="183" t="e">
        <f>'qly growth rates'!H8</f>
        <v>#REF!</v>
      </c>
      <c r="K13" s="183" t="e">
        <f>'qly growth rates'!I8</f>
        <v>#REF!</v>
      </c>
      <c r="L13" s="183" t="e">
        <f>'qly growth rates'!J8</f>
        <v>#REF!</v>
      </c>
      <c r="M13" s="183" t="e">
        <f>'qly growth rates'!K8</f>
        <v>#REF!</v>
      </c>
      <c r="N13" s="183"/>
      <c r="O13" s="193" t="e">
        <f>'qly growth rates'!L8</f>
        <v>#REF!</v>
      </c>
      <c r="P13" s="193" t="e">
        <f>'qly growth rates'!M8</f>
        <v>#REF!</v>
      </c>
      <c r="Q13" s="193" t="e">
        <f>'qly growth rates'!N8</f>
        <v>#REF!</v>
      </c>
      <c r="R13" s="193" t="e">
        <f>'qly growth rates'!O8</f>
        <v>#REF!</v>
      </c>
      <c r="S13" s="193" t="e">
        <f>'qly growth rates'!P8</f>
        <v>#REF!</v>
      </c>
      <c r="T13" s="193" t="e">
        <f>'qly growth rates'!Q8</f>
        <v>#REF!</v>
      </c>
      <c r="U13" s="193" t="e">
        <f>'qly growth rates'!R8</f>
        <v>#REF!</v>
      </c>
      <c r="V13" s="193" t="e">
        <f>'qly growth rates'!S8</f>
        <v>#REF!</v>
      </c>
      <c r="W13" s="193" t="e">
        <f>'qly growth rates'!T8</f>
        <v>#REF!</v>
      </c>
      <c r="X13" s="193" t="e">
        <f>'qly growth rates'!U8</f>
        <v>#REF!</v>
      </c>
      <c r="Y13" s="193" t="e">
        <f>'qly growth rates'!V8</f>
        <v>#REF!</v>
      </c>
      <c r="Z13" s="193"/>
      <c r="AA13" s="198" t="e">
        <f>'qly growth rates'!W8</f>
        <v>#REF!</v>
      </c>
      <c r="AB13" s="207" t="e">
        <f>'qly growth rates'!X8</f>
        <v>#REF!</v>
      </c>
      <c r="AC13" s="50" t="e">
        <f>'qly growth rates'!Y8</f>
        <v>#REF!</v>
      </c>
      <c r="AF13" s="58" t="e">
        <f>'T1'!AC13/'T1'!AC12*100-100</f>
        <v>#REF!</v>
      </c>
      <c r="AG13" s="58" t="e">
        <f>'T1'!AD13/'T1'!AD12*100-100</f>
        <v>#REF!</v>
      </c>
      <c r="AH13" s="58" t="e">
        <f>'T1'!AE13/'T1'!AE12*100-100</f>
        <v>#REF!</v>
      </c>
    </row>
    <row r="14" spans="2:34" ht="35.25" customHeight="1">
      <c r="B14" s="1">
        <v>2007</v>
      </c>
      <c r="C14" s="186">
        <v>1</v>
      </c>
      <c r="D14" s="181" t="e">
        <f>'qly growth rates'!C9</f>
        <v>#REF!</v>
      </c>
      <c r="E14" s="182" t="e">
        <f>'qly growth rates'!D9</f>
        <v>#REF!</v>
      </c>
      <c r="F14" s="181" t="e">
        <f>'qly growth rates'!E9</f>
        <v>#REF!</v>
      </c>
      <c r="G14" s="182" t="e">
        <f>'qly growth rates'!F9</f>
        <v>#REF!</v>
      </c>
      <c r="H14" s="182"/>
      <c r="I14" s="183" t="e">
        <f>'qly growth rates'!G9</f>
        <v>#REF!</v>
      </c>
      <c r="J14" s="183" t="e">
        <f>'qly growth rates'!H9</f>
        <v>#REF!</v>
      </c>
      <c r="K14" s="183" t="e">
        <f>'qly growth rates'!I9</f>
        <v>#REF!</v>
      </c>
      <c r="L14" s="183" t="e">
        <f>'qly growth rates'!J9</f>
        <v>#REF!</v>
      </c>
      <c r="M14" s="183" t="e">
        <f>'qly growth rates'!K9</f>
        <v>#REF!</v>
      </c>
      <c r="N14" s="183"/>
      <c r="O14" s="193" t="e">
        <f>'qly growth rates'!L9</f>
        <v>#REF!</v>
      </c>
      <c r="P14" s="193" t="e">
        <f>'qly growth rates'!M9</f>
        <v>#REF!</v>
      </c>
      <c r="Q14" s="193" t="e">
        <f>'qly growth rates'!N9</f>
        <v>#REF!</v>
      </c>
      <c r="R14" s="193" t="e">
        <f>'qly growth rates'!O9</f>
        <v>#REF!</v>
      </c>
      <c r="S14" s="193" t="e">
        <f>'qly growth rates'!P9</f>
        <v>#REF!</v>
      </c>
      <c r="T14" s="193" t="e">
        <f>'qly growth rates'!Q9</f>
        <v>#REF!</v>
      </c>
      <c r="U14" s="193" t="e">
        <f>'qly growth rates'!R9</f>
        <v>#REF!</v>
      </c>
      <c r="V14" s="193" t="e">
        <f>'qly growth rates'!S9</f>
        <v>#REF!</v>
      </c>
      <c r="W14" s="193" t="e">
        <f>'qly growth rates'!T9</f>
        <v>#REF!</v>
      </c>
      <c r="X14" s="193" t="e">
        <f>'qly growth rates'!U9</f>
        <v>#REF!</v>
      </c>
      <c r="Y14" s="193" t="e">
        <f>'qly growth rates'!V9</f>
        <v>#REF!</v>
      </c>
      <c r="Z14" s="193"/>
      <c r="AA14" s="198" t="e">
        <f>'qly growth rates'!W9</f>
        <v>#REF!</v>
      </c>
      <c r="AB14" s="207" t="e">
        <f>'qly growth rates'!X9</f>
        <v>#REF!</v>
      </c>
      <c r="AC14" s="50" t="e">
        <f>'qly growth rates'!Y9</f>
        <v>#REF!</v>
      </c>
      <c r="AF14" s="58" t="e">
        <f>'T1'!AC14/'T1'!AC13*100-100</f>
        <v>#REF!</v>
      </c>
      <c r="AG14" s="58" t="e">
        <f>'T1'!AD14/'T1'!AD13*100-100</f>
        <v>#REF!</v>
      </c>
      <c r="AH14" s="58" t="e">
        <f>'T1'!AE14/'T1'!AE13*100-100</f>
        <v>#REF!</v>
      </c>
    </row>
    <row r="15" spans="2:34" ht="18.75" customHeight="1">
      <c r="B15" s="1"/>
      <c r="C15" s="186">
        <v>2</v>
      </c>
      <c r="D15" s="181" t="e">
        <f>'qly growth rates'!C10</f>
        <v>#REF!</v>
      </c>
      <c r="E15" s="182" t="e">
        <f>'qly growth rates'!D10</f>
        <v>#REF!</v>
      </c>
      <c r="F15" s="181" t="e">
        <f>'qly growth rates'!E10</f>
        <v>#REF!</v>
      </c>
      <c r="G15" s="182" t="e">
        <f>'qly growth rates'!F10</f>
        <v>#REF!</v>
      </c>
      <c r="H15" s="182"/>
      <c r="I15" s="183" t="e">
        <f>'qly growth rates'!G10</f>
        <v>#REF!</v>
      </c>
      <c r="J15" s="183" t="e">
        <f>'qly growth rates'!H10</f>
        <v>#REF!</v>
      </c>
      <c r="K15" s="183" t="e">
        <f>'qly growth rates'!I10</f>
        <v>#REF!</v>
      </c>
      <c r="L15" s="183" t="e">
        <f>'qly growth rates'!J10</f>
        <v>#REF!</v>
      </c>
      <c r="M15" s="183" t="e">
        <f>'qly growth rates'!K10</f>
        <v>#REF!</v>
      </c>
      <c r="N15" s="183"/>
      <c r="O15" s="193" t="e">
        <f>'qly growth rates'!L10</f>
        <v>#REF!</v>
      </c>
      <c r="P15" s="193" t="e">
        <f>'qly growth rates'!M10</f>
        <v>#REF!</v>
      </c>
      <c r="Q15" s="193" t="e">
        <f>'qly growth rates'!N10</f>
        <v>#REF!</v>
      </c>
      <c r="R15" s="193" t="e">
        <f>'qly growth rates'!O10</f>
        <v>#REF!</v>
      </c>
      <c r="S15" s="193" t="e">
        <f>'qly growth rates'!P10</f>
        <v>#REF!</v>
      </c>
      <c r="T15" s="193" t="e">
        <f>'qly growth rates'!Q10</f>
        <v>#REF!</v>
      </c>
      <c r="U15" s="193" t="e">
        <f>'qly growth rates'!R10</f>
        <v>#REF!</v>
      </c>
      <c r="V15" s="193" t="e">
        <f>'qly growth rates'!S10</f>
        <v>#REF!</v>
      </c>
      <c r="W15" s="193" t="e">
        <f>'qly growth rates'!T10</f>
        <v>#REF!</v>
      </c>
      <c r="X15" s="193" t="e">
        <f>'qly growth rates'!U10</f>
        <v>#REF!</v>
      </c>
      <c r="Y15" s="193" t="e">
        <f>'qly growth rates'!V10</f>
        <v>#REF!</v>
      </c>
      <c r="Z15" s="193"/>
      <c r="AA15" s="198" t="e">
        <f>'qly growth rates'!W10</f>
        <v>#REF!</v>
      </c>
      <c r="AB15" s="207" t="e">
        <f>'qly growth rates'!X10</f>
        <v>#REF!</v>
      </c>
      <c r="AC15" s="50" t="e">
        <f>'qly growth rates'!Y10</f>
        <v>#REF!</v>
      </c>
      <c r="AF15" s="58" t="e">
        <f>'T1'!AC15/'T1'!AC14*100-100</f>
        <v>#REF!</v>
      </c>
      <c r="AG15" s="58" t="e">
        <f>'T1'!AD15/'T1'!AD14*100-100</f>
        <v>#REF!</v>
      </c>
      <c r="AH15" s="58" t="e">
        <f>'T1'!AE15/'T1'!AE14*100-100</f>
        <v>#REF!</v>
      </c>
    </row>
    <row r="16" spans="2:34" ht="18.75" customHeight="1">
      <c r="B16" s="1"/>
      <c r="C16" s="186">
        <v>3</v>
      </c>
      <c r="D16" s="181" t="e">
        <f>'qly growth rates'!C11</f>
        <v>#REF!</v>
      </c>
      <c r="E16" s="182" t="e">
        <f>'qly growth rates'!D11</f>
        <v>#REF!</v>
      </c>
      <c r="F16" s="181" t="e">
        <f>'qly growth rates'!E11</f>
        <v>#REF!</v>
      </c>
      <c r="G16" s="182" t="e">
        <f>'qly growth rates'!F11</f>
        <v>#REF!</v>
      </c>
      <c r="H16" s="182"/>
      <c r="I16" s="183" t="e">
        <f>'qly growth rates'!G11</f>
        <v>#REF!</v>
      </c>
      <c r="J16" s="183" t="e">
        <f>'qly growth rates'!H11</f>
        <v>#REF!</v>
      </c>
      <c r="K16" s="183" t="e">
        <f>'qly growth rates'!I11</f>
        <v>#REF!</v>
      </c>
      <c r="L16" s="183" t="e">
        <f>'qly growth rates'!J11</f>
        <v>#REF!</v>
      </c>
      <c r="M16" s="183" t="e">
        <f>'qly growth rates'!K11</f>
        <v>#REF!</v>
      </c>
      <c r="N16" s="183"/>
      <c r="O16" s="193" t="e">
        <f>'qly growth rates'!L11</f>
        <v>#REF!</v>
      </c>
      <c r="P16" s="193" t="e">
        <f>'qly growth rates'!M11</f>
        <v>#REF!</v>
      </c>
      <c r="Q16" s="193" t="e">
        <f>'qly growth rates'!N11</f>
        <v>#REF!</v>
      </c>
      <c r="R16" s="193" t="e">
        <f>'qly growth rates'!O11</f>
        <v>#REF!</v>
      </c>
      <c r="S16" s="193" t="e">
        <f>'qly growth rates'!P11</f>
        <v>#REF!</v>
      </c>
      <c r="T16" s="193" t="e">
        <f>'qly growth rates'!Q11</f>
        <v>#REF!</v>
      </c>
      <c r="U16" s="193" t="e">
        <f>'qly growth rates'!R11</f>
        <v>#REF!</v>
      </c>
      <c r="V16" s="193" t="e">
        <f>'qly growth rates'!S11</f>
        <v>#REF!</v>
      </c>
      <c r="W16" s="193" t="e">
        <f>'qly growth rates'!T11</f>
        <v>#REF!</v>
      </c>
      <c r="X16" s="193" t="e">
        <f>'qly growth rates'!U11</f>
        <v>#REF!</v>
      </c>
      <c r="Y16" s="193" t="e">
        <f>'qly growth rates'!V11</f>
        <v>#REF!</v>
      </c>
      <c r="Z16" s="193"/>
      <c r="AA16" s="198" t="e">
        <f>'qly growth rates'!W11</f>
        <v>#REF!</v>
      </c>
      <c r="AB16" s="207" t="e">
        <f>'qly growth rates'!X11</f>
        <v>#REF!</v>
      </c>
      <c r="AC16" s="50" t="e">
        <f>'qly growth rates'!Y11</f>
        <v>#REF!</v>
      </c>
      <c r="AF16" s="58" t="e">
        <f>'T1'!AC16/'T1'!AC15*100-100</f>
        <v>#REF!</v>
      </c>
      <c r="AG16" s="58" t="e">
        <f>'T1'!AD16/'T1'!AD15*100-100</f>
        <v>#REF!</v>
      </c>
      <c r="AH16" s="58" t="e">
        <f>'T1'!AE16/'T1'!AE15*100-100</f>
        <v>#REF!</v>
      </c>
    </row>
    <row r="17" spans="2:34" ht="18.75" customHeight="1">
      <c r="B17" s="1"/>
      <c r="C17" s="186">
        <v>4</v>
      </c>
      <c r="D17" s="181" t="e">
        <f>'qly growth rates'!C12</f>
        <v>#REF!</v>
      </c>
      <c r="E17" s="182" t="e">
        <f>'qly growth rates'!D12</f>
        <v>#REF!</v>
      </c>
      <c r="F17" s="181" t="e">
        <f>'qly growth rates'!E12</f>
        <v>#REF!</v>
      </c>
      <c r="G17" s="182" t="e">
        <f>'qly growth rates'!F12</f>
        <v>#REF!</v>
      </c>
      <c r="H17" s="182"/>
      <c r="I17" s="183" t="e">
        <f>'qly growth rates'!G12</f>
        <v>#REF!</v>
      </c>
      <c r="J17" s="183" t="e">
        <f>'qly growth rates'!H12</f>
        <v>#REF!</v>
      </c>
      <c r="K17" s="183" t="e">
        <f>'qly growth rates'!I12</f>
        <v>#REF!</v>
      </c>
      <c r="L17" s="183" t="e">
        <f>'qly growth rates'!J12</f>
        <v>#REF!</v>
      </c>
      <c r="M17" s="183" t="e">
        <f>'qly growth rates'!K12</f>
        <v>#REF!</v>
      </c>
      <c r="N17" s="183"/>
      <c r="O17" s="193" t="e">
        <f>'qly growth rates'!L12</f>
        <v>#REF!</v>
      </c>
      <c r="P17" s="193" t="e">
        <f>'qly growth rates'!M12</f>
        <v>#REF!</v>
      </c>
      <c r="Q17" s="193" t="e">
        <f>'qly growth rates'!N12</f>
        <v>#REF!</v>
      </c>
      <c r="R17" s="193" t="e">
        <f>'qly growth rates'!O12</f>
        <v>#REF!</v>
      </c>
      <c r="S17" s="193" t="e">
        <f>'qly growth rates'!P12</f>
        <v>#REF!</v>
      </c>
      <c r="T17" s="193" t="e">
        <f>'qly growth rates'!Q12</f>
        <v>#REF!</v>
      </c>
      <c r="U17" s="193" t="e">
        <f>'qly growth rates'!R12</f>
        <v>#REF!</v>
      </c>
      <c r="V17" s="193" t="e">
        <f>'qly growth rates'!S12</f>
        <v>#REF!</v>
      </c>
      <c r="W17" s="193" t="e">
        <f>'qly growth rates'!T12</f>
        <v>#REF!</v>
      </c>
      <c r="X17" s="193" t="e">
        <f>'qly growth rates'!U12</f>
        <v>#REF!</v>
      </c>
      <c r="Y17" s="193" t="e">
        <f>'qly growth rates'!V12</f>
        <v>#REF!</v>
      </c>
      <c r="Z17" s="193"/>
      <c r="AA17" s="198" t="e">
        <f>'qly growth rates'!W12</f>
        <v>#REF!</v>
      </c>
      <c r="AB17" s="207" t="e">
        <f>'qly growth rates'!X12</f>
        <v>#REF!</v>
      </c>
      <c r="AC17" s="50" t="e">
        <f>'qly growth rates'!Y12</f>
        <v>#REF!</v>
      </c>
      <c r="AF17" s="58" t="e">
        <f>'T1'!AC17/'T1'!AC16*100-100</f>
        <v>#REF!</v>
      </c>
      <c r="AG17" s="58" t="e">
        <f>'T1'!AD17/'T1'!AD16*100-100</f>
        <v>#REF!</v>
      </c>
      <c r="AH17" s="58" t="e">
        <f>'T1'!AE17/'T1'!AE16*100-100</f>
        <v>#REF!</v>
      </c>
    </row>
    <row r="18" spans="2:34" ht="30" customHeight="1">
      <c r="B18" s="1">
        <v>2008</v>
      </c>
      <c r="C18" s="186">
        <v>1</v>
      </c>
      <c r="D18" s="181" t="e">
        <f>'qly growth rates'!C13</f>
        <v>#REF!</v>
      </c>
      <c r="E18" s="182" t="e">
        <f>'qly growth rates'!D13</f>
        <v>#REF!</v>
      </c>
      <c r="F18" s="181" t="e">
        <f>'qly growth rates'!E13</f>
        <v>#REF!</v>
      </c>
      <c r="G18" s="182" t="e">
        <f>'qly growth rates'!F13</f>
        <v>#REF!</v>
      </c>
      <c r="H18" s="182"/>
      <c r="I18" s="183" t="e">
        <f>'qly growth rates'!G13</f>
        <v>#REF!</v>
      </c>
      <c r="J18" s="183" t="e">
        <f>'qly growth rates'!H13</f>
        <v>#REF!</v>
      </c>
      <c r="K18" s="183" t="e">
        <f>'qly growth rates'!I13</f>
        <v>#REF!</v>
      </c>
      <c r="L18" s="183" t="e">
        <f>'qly growth rates'!J13</f>
        <v>#REF!</v>
      </c>
      <c r="M18" s="183" t="e">
        <f>'qly growth rates'!K13</f>
        <v>#REF!</v>
      </c>
      <c r="N18" s="183"/>
      <c r="O18" s="193" t="e">
        <f>'qly growth rates'!L13</f>
        <v>#REF!</v>
      </c>
      <c r="P18" s="193" t="e">
        <f>'qly growth rates'!M13</f>
        <v>#REF!</v>
      </c>
      <c r="Q18" s="193" t="e">
        <f>'qly growth rates'!N13</f>
        <v>#REF!</v>
      </c>
      <c r="R18" s="193" t="e">
        <f>'qly growth rates'!O13</f>
        <v>#REF!</v>
      </c>
      <c r="S18" s="193" t="e">
        <f>'qly growth rates'!P13</f>
        <v>#REF!</v>
      </c>
      <c r="T18" s="193" t="e">
        <f>'qly growth rates'!Q13</f>
        <v>#REF!</v>
      </c>
      <c r="U18" s="193" t="e">
        <f>'qly growth rates'!R13</f>
        <v>#REF!</v>
      </c>
      <c r="V18" s="193" t="e">
        <f>'qly growth rates'!S13</f>
        <v>#REF!</v>
      </c>
      <c r="W18" s="193" t="e">
        <f>'qly growth rates'!T13</f>
        <v>#REF!</v>
      </c>
      <c r="X18" s="193" t="e">
        <f>'qly growth rates'!U13</f>
        <v>#REF!</v>
      </c>
      <c r="Y18" s="193" t="e">
        <f>'qly growth rates'!V13</f>
        <v>#REF!</v>
      </c>
      <c r="Z18" s="193"/>
      <c r="AA18" s="198" t="e">
        <f>'qly growth rates'!W13</f>
        <v>#REF!</v>
      </c>
      <c r="AB18" s="207" t="e">
        <f>'qly growth rates'!X13</f>
        <v>#REF!</v>
      </c>
      <c r="AC18" s="50" t="e">
        <f>'qly growth rates'!Y13</f>
        <v>#REF!</v>
      </c>
      <c r="AF18" s="58" t="e">
        <f>'T1'!AC18/'T1'!AC17*100-100</f>
        <v>#REF!</v>
      </c>
      <c r="AG18" s="58" t="e">
        <f>'T1'!AD18/'T1'!AD17*100-100</f>
        <v>#REF!</v>
      </c>
      <c r="AH18" s="58" t="e">
        <f>'T1'!AE18/'T1'!AE17*100-100</f>
        <v>#REF!</v>
      </c>
    </row>
    <row r="19" spans="2:34" ht="18.75" customHeight="1">
      <c r="B19" s="1"/>
      <c r="C19" s="186">
        <v>2</v>
      </c>
      <c r="D19" s="181" t="e">
        <f>'qly growth rates'!C14</f>
        <v>#REF!</v>
      </c>
      <c r="E19" s="182" t="e">
        <f>'qly growth rates'!D14</f>
        <v>#REF!</v>
      </c>
      <c r="F19" s="181" t="e">
        <f>'qly growth rates'!E14</f>
        <v>#REF!</v>
      </c>
      <c r="G19" s="182" t="e">
        <f>'qly growth rates'!F14</f>
        <v>#REF!</v>
      </c>
      <c r="H19" s="182"/>
      <c r="I19" s="183" t="e">
        <f>'qly growth rates'!G14</f>
        <v>#REF!</v>
      </c>
      <c r="J19" s="183" t="e">
        <f>'qly growth rates'!H14</f>
        <v>#REF!</v>
      </c>
      <c r="K19" s="183" t="e">
        <f>'qly growth rates'!I14</f>
        <v>#REF!</v>
      </c>
      <c r="L19" s="183" t="e">
        <f>'qly growth rates'!J14</f>
        <v>#REF!</v>
      </c>
      <c r="M19" s="183" t="e">
        <f>'qly growth rates'!K14</f>
        <v>#REF!</v>
      </c>
      <c r="N19" s="183"/>
      <c r="O19" s="193" t="e">
        <f>'qly growth rates'!L14</f>
        <v>#REF!</v>
      </c>
      <c r="P19" s="193" t="e">
        <f>'qly growth rates'!M14</f>
        <v>#REF!</v>
      </c>
      <c r="Q19" s="193" t="e">
        <f>'qly growth rates'!N14</f>
        <v>#REF!</v>
      </c>
      <c r="R19" s="193" t="e">
        <f>'qly growth rates'!O14</f>
        <v>#REF!</v>
      </c>
      <c r="S19" s="193" t="e">
        <f>'qly growth rates'!P14</f>
        <v>#REF!</v>
      </c>
      <c r="T19" s="193" t="e">
        <f>'qly growth rates'!Q14</f>
        <v>#REF!</v>
      </c>
      <c r="U19" s="193" t="e">
        <f>'qly growth rates'!R14</f>
        <v>#REF!</v>
      </c>
      <c r="V19" s="193" t="e">
        <f>'qly growth rates'!S14</f>
        <v>#REF!</v>
      </c>
      <c r="W19" s="193" t="e">
        <f>'qly growth rates'!T14</f>
        <v>#REF!</v>
      </c>
      <c r="X19" s="193" t="e">
        <f>'qly growth rates'!U14</f>
        <v>#REF!</v>
      </c>
      <c r="Y19" s="193" t="e">
        <f>'qly growth rates'!V14</f>
        <v>#REF!</v>
      </c>
      <c r="Z19" s="193"/>
      <c r="AA19" s="198" t="e">
        <f>'qly growth rates'!W14</f>
        <v>#REF!</v>
      </c>
      <c r="AB19" s="207" t="e">
        <f>'qly growth rates'!X14</f>
        <v>#REF!</v>
      </c>
      <c r="AC19" s="50" t="e">
        <f>'qly growth rates'!Y14</f>
        <v>#REF!</v>
      </c>
      <c r="AF19" s="58" t="e">
        <f>'T1'!AC19/'T1'!AC18*100-100</f>
        <v>#REF!</v>
      </c>
      <c r="AG19" s="58" t="e">
        <f>'T1'!AD19/'T1'!AD18*100-100</f>
        <v>#REF!</v>
      </c>
      <c r="AH19" s="58" t="e">
        <f>'T1'!AE19/'T1'!AE18*100-100</f>
        <v>#REF!</v>
      </c>
    </row>
    <row r="20" spans="2:34" ht="18.75" customHeight="1">
      <c r="B20" s="1"/>
      <c r="C20" s="186">
        <v>3</v>
      </c>
      <c r="D20" s="181" t="e">
        <f>'qly growth rates'!C15</f>
        <v>#REF!</v>
      </c>
      <c r="E20" s="182" t="e">
        <f>'qly growth rates'!D15</f>
        <v>#REF!</v>
      </c>
      <c r="F20" s="181" t="e">
        <f>'qly growth rates'!E15</f>
        <v>#REF!</v>
      </c>
      <c r="G20" s="182" t="e">
        <f>'qly growth rates'!F15</f>
        <v>#REF!</v>
      </c>
      <c r="H20" s="182"/>
      <c r="I20" s="183" t="e">
        <f>'qly growth rates'!G15</f>
        <v>#REF!</v>
      </c>
      <c r="J20" s="183" t="e">
        <f>'qly growth rates'!H15</f>
        <v>#REF!</v>
      </c>
      <c r="K20" s="183" t="e">
        <f>'qly growth rates'!I15</f>
        <v>#REF!</v>
      </c>
      <c r="L20" s="183" t="e">
        <f>'qly growth rates'!J15</f>
        <v>#REF!</v>
      </c>
      <c r="M20" s="183" t="e">
        <f>'qly growth rates'!K15</f>
        <v>#REF!</v>
      </c>
      <c r="N20" s="183"/>
      <c r="O20" s="193" t="e">
        <f>'qly growth rates'!L15</f>
        <v>#REF!</v>
      </c>
      <c r="P20" s="193" t="e">
        <f>'qly growth rates'!M15</f>
        <v>#REF!</v>
      </c>
      <c r="Q20" s="193" t="e">
        <f>'qly growth rates'!N15</f>
        <v>#REF!</v>
      </c>
      <c r="R20" s="193" t="e">
        <f>'qly growth rates'!O15</f>
        <v>#REF!</v>
      </c>
      <c r="S20" s="193" t="e">
        <f>'qly growth rates'!P15</f>
        <v>#REF!</v>
      </c>
      <c r="T20" s="193" t="e">
        <f>'qly growth rates'!Q15</f>
        <v>#REF!</v>
      </c>
      <c r="U20" s="193" t="e">
        <f>'qly growth rates'!R15</f>
        <v>#REF!</v>
      </c>
      <c r="V20" s="193" t="e">
        <f>'qly growth rates'!S15</f>
        <v>#REF!</v>
      </c>
      <c r="W20" s="193" t="e">
        <f>'qly growth rates'!T15</f>
        <v>#REF!</v>
      </c>
      <c r="X20" s="193" t="e">
        <f>'qly growth rates'!U15</f>
        <v>#REF!</v>
      </c>
      <c r="Y20" s="193" t="e">
        <f>'qly growth rates'!V15</f>
        <v>#REF!</v>
      </c>
      <c r="Z20" s="193"/>
      <c r="AA20" s="198" t="e">
        <f>'qly growth rates'!W15</f>
        <v>#REF!</v>
      </c>
      <c r="AB20" s="207" t="e">
        <f>'qly growth rates'!X15</f>
        <v>#REF!</v>
      </c>
      <c r="AC20" s="50" t="e">
        <f>'qly growth rates'!Y15</f>
        <v>#REF!</v>
      </c>
      <c r="AF20" s="58" t="e">
        <f>'T1'!AC20/'T1'!AC19*100-100</f>
        <v>#REF!</v>
      </c>
      <c r="AG20" s="58" t="e">
        <f>'T1'!AD20/'T1'!AD19*100-100</f>
        <v>#REF!</v>
      </c>
      <c r="AH20" s="58" t="e">
        <f>'T1'!AE20/'T1'!AE19*100-100</f>
        <v>#REF!</v>
      </c>
    </row>
    <row r="21" spans="2:34" ht="18.75" customHeight="1">
      <c r="B21" s="1"/>
      <c r="C21" s="186">
        <v>4</v>
      </c>
      <c r="D21" s="181" t="e">
        <f>'qly growth rates'!C16</f>
        <v>#REF!</v>
      </c>
      <c r="E21" s="182" t="e">
        <f>'qly growth rates'!D16</f>
        <v>#REF!</v>
      </c>
      <c r="F21" s="181" t="e">
        <f>'qly growth rates'!E16</f>
        <v>#REF!</v>
      </c>
      <c r="G21" s="182" t="e">
        <f>'qly growth rates'!F16</f>
        <v>#REF!</v>
      </c>
      <c r="H21" s="182"/>
      <c r="I21" s="183" t="e">
        <f>'qly growth rates'!G16</f>
        <v>#REF!</v>
      </c>
      <c r="J21" s="183" t="e">
        <f>'qly growth rates'!H16</f>
        <v>#REF!</v>
      </c>
      <c r="K21" s="183" t="e">
        <f>'qly growth rates'!I16</f>
        <v>#REF!</v>
      </c>
      <c r="L21" s="183" t="e">
        <f>'qly growth rates'!J16</f>
        <v>#REF!</v>
      </c>
      <c r="M21" s="183" t="e">
        <f>'qly growth rates'!K16</f>
        <v>#REF!</v>
      </c>
      <c r="N21" s="183"/>
      <c r="O21" s="193" t="e">
        <f>'qly growth rates'!L16</f>
        <v>#REF!</v>
      </c>
      <c r="P21" s="193" t="e">
        <f>'qly growth rates'!M16</f>
        <v>#REF!</v>
      </c>
      <c r="Q21" s="193" t="e">
        <f>'qly growth rates'!N16</f>
        <v>#REF!</v>
      </c>
      <c r="R21" s="193" t="e">
        <f>'qly growth rates'!O16</f>
        <v>#REF!</v>
      </c>
      <c r="S21" s="193" t="e">
        <f>'qly growth rates'!P16</f>
        <v>#REF!</v>
      </c>
      <c r="T21" s="193" t="e">
        <f>'qly growth rates'!Q16</f>
        <v>#REF!</v>
      </c>
      <c r="U21" s="193" t="e">
        <f>'qly growth rates'!R16</f>
        <v>#REF!</v>
      </c>
      <c r="V21" s="193" t="e">
        <f>'qly growth rates'!S16</f>
        <v>#REF!</v>
      </c>
      <c r="W21" s="193" t="e">
        <f>'qly growth rates'!T16</f>
        <v>#REF!</v>
      </c>
      <c r="X21" s="193" t="e">
        <f>'qly growth rates'!U16</f>
        <v>#REF!</v>
      </c>
      <c r="Y21" s="193" t="e">
        <f>'qly growth rates'!V16</f>
        <v>#REF!</v>
      </c>
      <c r="Z21" s="193"/>
      <c r="AA21" s="198" t="e">
        <f>'qly growth rates'!W16</f>
        <v>#REF!</v>
      </c>
      <c r="AB21" s="207" t="e">
        <f>'qly growth rates'!X16</f>
        <v>#REF!</v>
      </c>
      <c r="AC21" s="50" t="e">
        <f>'qly growth rates'!Y16</f>
        <v>#REF!</v>
      </c>
      <c r="AF21" s="58" t="e">
        <f>'T1'!AC21/'T1'!AC20*100-100</f>
        <v>#REF!</v>
      </c>
      <c r="AG21" s="58" t="e">
        <f>'T1'!AD21/'T1'!AD20*100-100</f>
        <v>#REF!</v>
      </c>
      <c r="AH21" s="58" t="e">
        <f>'T1'!AE21/'T1'!AE20*100-100</f>
        <v>#REF!</v>
      </c>
    </row>
    <row r="22" spans="2:34" ht="30" customHeight="1">
      <c r="B22" s="1">
        <v>2009</v>
      </c>
      <c r="C22" s="186">
        <v>1</v>
      </c>
      <c r="D22" s="181" t="e">
        <f>'qly growth rates'!C17</f>
        <v>#REF!</v>
      </c>
      <c r="E22" s="182" t="e">
        <f>'qly growth rates'!D17</f>
        <v>#REF!</v>
      </c>
      <c r="F22" s="181" t="e">
        <f>'qly growth rates'!E17</f>
        <v>#REF!</v>
      </c>
      <c r="G22" s="182" t="e">
        <f>'qly growth rates'!F17</f>
        <v>#REF!</v>
      </c>
      <c r="H22" s="182"/>
      <c r="I22" s="183" t="e">
        <f>'qly growth rates'!G17</f>
        <v>#REF!</v>
      </c>
      <c r="J22" s="183" t="e">
        <f>'qly growth rates'!H17</f>
        <v>#REF!</v>
      </c>
      <c r="K22" s="183" t="e">
        <f>'qly growth rates'!I17</f>
        <v>#REF!</v>
      </c>
      <c r="L22" s="183" t="e">
        <f>'qly growth rates'!J17</f>
        <v>#REF!</v>
      </c>
      <c r="M22" s="183" t="e">
        <f>'qly growth rates'!K17</f>
        <v>#REF!</v>
      </c>
      <c r="N22" s="183"/>
      <c r="O22" s="193" t="e">
        <f>'qly growth rates'!L17</f>
        <v>#REF!</v>
      </c>
      <c r="P22" s="193" t="e">
        <f>'qly growth rates'!M17</f>
        <v>#REF!</v>
      </c>
      <c r="Q22" s="193" t="e">
        <f>'qly growth rates'!N17</f>
        <v>#REF!</v>
      </c>
      <c r="R22" s="193" t="e">
        <f>'qly growth rates'!O17</f>
        <v>#REF!</v>
      </c>
      <c r="S22" s="193" t="e">
        <f>'qly growth rates'!P17</f>
        <v>#REF!</v>
      </c>
      <c r="T22" s="193" t="e">
        <f>'qly growth rates'!Q17</f>
        <v>#REF!</v>
      </c>
      <c r="U22" s="193" t="e">
        <f>'qly growth rates'!R17</f>
        <v>#REF!</v>
      </c>
      <c r="V22" s="193" t="e">
        <f>'qly growth rates'!S17</f>
        <v>#REF!</v>
      </c>
      <c r="W22" s="193" t="e">
        <f>'qly growth rates'!T17</f>
        <v>#REF!</v>
      </c>
      <c r="X22" s="193" t="e">
        <f>'qly growth rates'!U17</f>
        <v>#REF!</v>
      </c>
      <c r="Y22" s="193" t="e">
        <f>'qly growth rates'!V17</f>
        <v>#REF!</v>
      </c>
      <c r="Z22" s="193"/>
      <c r="AA22" s="198" t="e">
        <f>'qly growth rates'!W17</f>
        <v>#REF!</v>
      </c>
      <c r="AB22" s="207" t="e">
        <f>'qly growth rates'!X17</f>
        <v>#REF!</v>
      </c>
      <c r="AC22" s="50" t="e">
        <f>'qly growth rates'!Y17</f>
        <v>#REF!</v>
      </c>
      <c r="AF22" s="58" t="e">
        <f>'T1'!AC22/'T1'!AC21*100-100</f>
        <v>#REF!</v>
      </c>
      <c r="AG22" s="58" t="e">
        <f>'T1'!AD22/'T1'!AD21*100-100</f>
        <v>#REF!</v>
      </c>
      <c r="AH22" s="58" t="e">
        <f>'T1'!AE22/'T1'!AE21*100-100</f>
        <v>#REF!</v>
      </c>
    </row>
    <row r="23" spans="2:34" ht="18.75" customHeight="1">
      <c r="B23" s="1"/>
      <c r="C23" s="186">
        <v>2</v>
      </c>
      <c r="D23" s="181" t="e">
        <f>'qly growth rates'!C18</f>
        <v>#REF!</v>
      </c>
      <c r="E23" s="182" t="e">
        <f>'qly growth rates'!D18</f>
        <v>#REF!</v>
      </c>
      <c r="F23" s="181" t="e">
        <f>'qly growth rates'!E18</f>
        <v>#REF!</v>
      </c>
      <c r="G23" s="182" t="e">
        <f>'qly growth rates'!F18</f>
        <v>#REF!</v>
      </c>
      <c r="H23" s="182"/>
      <c r="I23" s="183" t="e">
        <f>'qly growth rates'!G18</f>
        <v>#REF!</v>
      </c>
      <c r="J23" s="183" t="e">
        <f>'qly growth rates'!H18</f>
        <v>#REF!</v>
      </c>
      <c r="K23" s="183" t="e">
        <f>'qly growth rates'!I18</f>
        <v>#REF!</v>
      </c>
      <c r="L23" s="183" t="e">
        <f>'qly growth rates'!J18</f>
        <v>#REF!</v>
      </c>
      <c r="M23" s="183" t="e">
        <f>'qly growth rates'!K18</f>
        <v>#REF!</v>
      </c>
      <c r="N23" s="183"/>
      <c r="O23" s="193" t="e">
        <f>'qly growth rates'!L18</f>
        <v>#REF!</v>
      </c>
      <c r="P23" s="193" t="e">
        <f>'qly growth rates'!M18</f>
        <v>#REF!</v>
      </c>
      <c r="Q23" s="193" t="e">
        <f>'qly growth rates'!N18</f>
        <v>#REF!</v>
      </c>
      <c r="R23" s="193" t="e">
        <f>'qly growth rates'!O18</f>
        <v>#REF!</v>
      </c>
      <c r="S23" s="193" t="e">
        <f>'qly growth rates'!P18</f>
        <v>#REF!</v>
      </c>
      <c r="T23" s="193" t="e">
        <f>'qly growth rates'!Q18</f>
        <v>#REF!</v>
      </c>
      <c r="U23" s="193" t="e">
        <f>'qly growth rates'!R18</f>
        <v>#REF!</v>
      </c>
      <c r="V23" s="193" t="e">
        <f>'qly growth rates'!S18</f>
        <v>#REF!</v>
      </c>
      <c r="W23" s="193" t="e">
        <f>'qly growth rates'!T18</f>
        <v>#REF!</v>
      </c>
      <c r="X23" s="193" t="e">
        <f>'qly growth rates'!U18</f>
        <v>#REF!</v>
      </c>
      <c r="Y23" s="193" t="e">
        <f>'qly growth rates'!V18</f>
        <v>#REF!</v>
      </c>
      <c r="Z23" s="193"/>
      <c r="AA23" s="198" t="e">
        <f>'qly growth rates'!W18</f>
        <v>#REF!</v>
      </c>
      <c r="AB23" s="207" t="e">
        <f>'qly growth rates'!X18</f>
        <v>#REF!</v>
      </c>
      <c r="AC23" s="50" t="e">
        <f>'qly growth rates'!Y18</f>
        <v>#REF!</v>
      </c>
      <c r="AF23" s="58" t="e">
        <f>'T1'!AC23/'T1'!AC22*100-100</f>
        <v>#REF!</v>
      </c>
      <c r="AG23" s="58" t="e">
        <f>'T1'!AD23/'T1'!AD22*100-100</f>
        <v>#REF!</v>
      </c>
      <c r="AH23" s="58" t="e">
        <f>'T1'!AE23/'T1'!AE22*100-100</f>
        <v>#REF!</v>
      </c>
    </row>
    <row r="24" spans="2:34" ht="18.75" customHeight="1">
      <c r="B24" s="1"/>
      <c r="C24" s="186">
        <v>3</v>
      </c>
      <c r="D24" s="181" t="e">
        <f>'qly growth rates'!C19</f>
        <v>#REF!</v>
      </c>
      <c r="E24" s="182" t="e">
        <f>'qly growth rates'!D19</f>
        <v>#REF!</v>
      </c>
      <c r="F24" s="181" t="e">
        <f>'qly growth rates'!E19</f>
        <v>#REF!</v>
      </c>
      <c r="G24" s="182" t="e">
        <f>'qly growth rates'!F19</f>
        <v>#REF!</v>
      </c>
      <c r="H24" s="182"/>
      <c r="I24" s="183" t="e">
        <f>'qly growth rates'!G19</f>
        <v>#REF!</v>
      </c>
      <c r="J24" s="183" t="e">
        <f>'qly growth rates'!H19</f>
        <v>#REF!</v>
      </c>
      <c r="K24" s="183" t="e">
        <f>'qly growth rates'!I19</f>
        <v>#REF!</v>
      </c>
      <c r="L24" s="183" t="e">
        <f>'qly growth rates'!J19</f>
        <v>#REF!</v>
      </c>
      <c r="M24" s="183" t="e">
        <f>'qly growth rates'!K19</f>
        <v>#REF!</v>
      </c>
      <c r="N24" s="183"/>
      <c r="O24" s="193" t="e">
        <f>'qly growth rates'!L19</f>
        <v>#REF!</v>
      </c>
      <c r="P24" s="193" t="e">
        <f>'qly growth rates'!M19</f>
        <v>#REF!</v>
      </c>
      <c r="Q24" s="193" t="e">
        <f>'qly growth rates'!N19</f>
        <v>#REF!</v>
      </c>
      <c r="R24" s="193" t="e">
        <f>'qly growth rates'!O19</f>
        <v>#REF!</v>
      </c>
      <c r="S24" s="193" t="e">
        <f>'qly growth rates'!P19</f>
        <v>#REF!</v>
      </c>
      <c r="T24" s="193" t="e">
        <f>'qly growth rates'!Q19</f>
        <v>#REF!</v>
      </c>
      <c r="U24" s="193" t="e">
        <f>'qly growth rates'!R19</f>
        <v>#REF!</v>
      </c>
      <c r="V24" s="193" t="e">
        <f>'qly growth rates'!S19</f>
        <v>#REF!</v>
      </c>
      <c r="W24" s="193" t="e">
        <f>'qly growth rates'!T19</f>
        <v>#REF!</v>
      </c>
      <c r="X24" s="193" t="e">
        <f>'qly growth rates'!U19</f>
        <v>#REF!</v>
      </c>
      <c r="Y24" s="193" t="e">
        <f>'qly growth rates'!V19</f>
        <v>#REF!</v>
      </c>
      <c r="Z24" s="193"/>
      <c r="AA24" s="198" t="e">
        <f>'qly growth rates'!W19</f>
        <v>#REF!</v>
      </c>
      <c r="AB24" s="207" t="e">
        <f>'qly growth rates'!X19</f>
        <v>#REF!</v>
      </c>
      <c r="AC24" s="50" t="e">
        <f>'qly growth rates'!Y19</f>
        <v>#REF!</v>
      </c>
      <c r="AF24" s="58" t="e">
        <f>'T1'!AC24/'T1'!AC23*100-100</f>
        <v>#REF!</v>
      </c>
      <c r="AG24" s="58" t="e">
        <f>'T1'!AD24/'T1'!AD23*100-100</f>
        <v>#REF!</v>
      </c>
      <c r="AH24" s="58" t="e">
        <f>'T1'!AE24/'T1'!AE23*100-100</f>
        <v>#REF!</v>
      </c>
    </row>
    <row r="25" spans="2:34" ht="18.75" customHeight="1">
      <c r="B25" s="1"/>
      <c r="C25" s="186">
        <v>4</v>
      </c>
      <c r="D25" s="181" t="e">
        <f>'qly growth rates'!C20</f>
        <v>#REF!</v>
      </c>
      <c r="E25" s="182" t="e">
        <f>'qly growth rates'!D20</f>
        <v>#REF!</v>
      </c>
      <c r="F25" s="181" t="e">
        <f>'qly growth rates'!E20</f>
        <v>#REF!</v>
      </c>
      <c r="G25" s="182" t="e">
        <f>'qly growth rates'!F20</f>
        <v>#REF!</v>
      </c>
      <c r="H25" s="182"/>
      <c r="I25" s="183" t="e">
        <f>'qly growth rates'!G20</f>
        <v>#REF!</v>
      </c>
      <c r="J25" s="183" t="e">
        <f>'qly growth rates'!H20</f>
        <v>#REF!</v>
      </c>
      <c r="K25" s="183" t="e">
        <f>'qly growth rates'!I20</f>
        <v>#REF!</v>
      </c>
      <c r="L25" s="183" t="e">
        <f>'qly growth rates'!J20</f>
        <v>#REF!</v>
      </c>
      <c r="M25" s="183" t="e">
        <f>'qly growth rates'!K20</f>
        <v>#REF!</v>
      </c>
      <c r="N25" s="183"/>
      <c r="O25" s="193" t="e">
        <f>'qly growth rates'!L20</f>
        <v>#REF!</v>
      </c>
      <c r="P25" s="193" t="e">
        <f>'qly growth rates'!M20</f>
        <v>#REF!</v>
      </c>
      <c r="Q25" s="193" t="e">
        <f>'qly growth rates'!N20</f>
        <v>#REF!</v>
      </c>
      <c r="R25" s="193" t="e">
        <f>'qly growth rates'!O20</f>
        <v>#REF!</v>
      </c>
      <c r="S25" s="193" t="e">
        <f>'qly growth rates'!P20</f>
        <v>#REF!</v>
      </c>
      <c r="T25" s="193" t="e">
        <f>'qly growth rates'!Q20</f>
        <v>#REF!</v>
      </c>
      <c r="U25" s="193" t="e">
        <f>'qly growth rates'!R20</f>
        <v>#REF!</v>
      </c>
      <c r="V25" s="193" t="e">
        <f>'qly growth rates'!S20</f>
        <v>#REF!</v>
      </c>
      <c r="W25" s="193" t="e">
        <f>'qly growth rates'!T20</f>
        <v>#REF!</v>
      </c>
      <c r="X25" s="193" t="e">
        <f>'qly growth rates'!U20</f>
        <v>#REF!</v>
      </c>
      <c r="Y25" s="193" t="e">
        <f>'qly growth rates'!V20</f>
        <v>#REF!</v>
      </c>
      <c r="Z25" s="193"/>
      <c r="AA25" s="198" t="e">
        <f>'qly growth rates'!W20</f>
        <v>#REF!</v>
      </c>
      <c r="AB25" s="207" t="e">
        <f>'qly growth rates'!X20</f>
        <v>#REF!</v>
      </c>
      <c r="AC25" s="50" t="e">
        <f>'qly growth rates'!Y20</f>
        <v>#REF!</v>
      </c>
      <c r="AF25" s="58" t="e">
        <f>'T1'!AC25/'T1'!AC24*100-100</f>
        <v>#REF!</v>
      </c>
      <c r="AG25" s="58" t="e">
        <f>'T1'!AD25/'T1'!AD24*100-100</f>
        <v>#REF!</v>
      </c>
      <c r="AH25" s="58" t="e">
        <f>'T1'!AE25/'T1'!AE24*100-100</f>
        <v>#REF!</v>
      </c>
    </row>
    <row r="26" spans="2:34" ht="30" customHeight="1">
      <c r="B26" s="1">
        <v>2010</v>
      </c>
      <c r="C26" s="186">
        <v>1</v>
      </c>
      <c r="D26" s="181" t="e">
        <f>'qly growth rates'!C21</f>
        <v>#REF!</v>
      </c>
      <c r="E26" s="182" t="e">
        <f>'qly growth rates'!D21</f>
        <v>#REF!</v>
      </c>
      <c r="F26" s="181" t="e">
        <f>'qly growth rates'!E21</f>
        <v>#REF!</v>
      </c>
      <c r="G26" s="182" t="e">
        <f>'qly growth rates'!F21</f>
        <v>#REF!</v>
      </c>
      <c r="H26" s="182"/>
      <c r="I26" s="183" t="e">
        <f>'qly growth rates'!G21</f>
        <v>#REF!</v>
      </c>
      <c r="J26" s="183" t="e">
        <f>'qly growth rates'!H21</f>
        <v>#REF!</v>
      </c>
      <c r="K26" s="183" t="e">
        <f>'qly growth rates'!I21</f>
        <v>#REF!</v>
      </c>
      <c r="L26" s="183" t="e">
        <f>'qly growth rates'!J21</f>
        <v>#REF!</v>
      </c>
      <c r="M26" s="183" t="e">
        <f>'qly growth rates'!K21</f>
        <v>#REF!</v>
      </c>
      <c r="N26" s="183"/>
      <c r="O26" s="193" t="e">
        <f>'qly growth rates'!L21</f>
        <v>#REF!</v>
      </c>
      <c r="P26" s="193" t="e">
        <f>'qly growth rates'!M21</f>
        <v>#REF!</v>
      </c>
      <c r="Q26" s="193" t="e">
        <f>'qly growth rates'!N21</f>
        <v>#REF!</v>
      </c>
      <c r="R26" s="193" t="e">
        <f>'qly growth rates'!O21</f>
        <v>#REF!</v>
      </c>
      <c r="S26" s="193" t="e">
        <f>'qly growth rates'!P21</f>
        <v>#REF!</v>
      </c>
      <c r="T26" s="193" t="e">
        <f>'qly growth rates'!Q21</f>
        <v>#REF!</v>
      </c>
      <c r="U26" s="193" t="e">
        <f>'qly growth rates'!R21</f>
        <v>#REF!</v>
      </c>
      <c r="V26" s="193" t="e">
        <f>'qly growth rates'!S21</f>
        <v>#REF!</v>
      </c>
      <c r="W26" s="193" t="e">
        <f>'qly growth rates'!T21</f>
        <v>#REF!</v>
      </c>
      <c r="X26" s="193" t="e">
        <f>'qly growth rates'!U21</f>
        <v>#REF!</v>
      </c>
      <c r="Y26" s="193" t="e">
        <f>'qly growth rates'!V21</f>
        <v>#REF!</v>
      </c>
      <c r="Z26" s="193"/>
      <c r="AA26" s="198" t="e">
        <f>'qly growth rates'!W21</f>
        <v>#REF!</v>
      </c>
      <c r="AB26" s="207" t="e">
        <f>'qly growth rates'!X21</f>
        <v>#REF!</v>
      </c>
      <c r="AC26" s="50" t="e">
        <f>'qly growth rates'!Y21</f>
        <v>#REF!</v>
      </c>
      <c r="AF26" s="58" t="e">
        <f>'T1'!AC26/'T1'!AC25*100-100</f>
        <v>#REF!</v>
      </c>
      <c r="AG26" s="58" t="e">
        <f>'T1'!AD26/'T1'!AD25*100-100</f>
        <v>#REF!</v>
      </c>
      <c r="AH26" s="58" t="e">
        <f>'T1'!AE26/'T1'!AE25*100-100</f>
        <v>#REF!</v>
      </c>
    </row>
    <row r="27" spans="2:34" ht="18.75" customHeight="1">
      <c r="B27" s="1"/>
      <c r="C27" s="186">
        <v>2</v>
      </c>
      <c r="D27" s="181" t="e">
        <f>'qly growth rates'!C22</f>
        <v>#REF!</v>
      </c>
      <c r="E27" s="182" t="e">
        <f>'qly growth rates'!D22</f>
        <v>#REF!</v>
      </c>
      <c r="F27" s="181" t="e">
        <f>'qly growth rates'!E22</f>
        <v>#REF!</v>
      </c>
      <c r="G27" s="182" t="e">
        <f>'qly growth rates'!F22</f>
        <v>#REF!</v>
      </c>
      <c r="H27" s="182"/>
      <c r="I27" s="183" t="e">
        <f>'qly growth rates'!G22</f>
        <v>#REF!</v>
      </c>
      <c r="J27" s="183" t="e">
        <f>'qly growth rates'!H22</f>
        <v>#REF!</v>
      </c>
      <c r="K27" s="183" t="e">
        <f>'qly growth rates'!I22</f>
        <v>#REF!</v>
      </c>
      <c r="L27" s="183" t="e">
        <f>'qly growth rates'!J22</f>
        <v>#REF!</v>
      </c>
      <c r="M27" s="183" t="e">
        <f>'qly growth rates'!K22</f>
        <v>#REF!</v>
      </c>
      <c r="N27" s="183"/>
      <c r="O27" s="193" t="e">
        <f>'qly growth rates'!L22</f>
        <v>#REF!</v>
      </c>
      <c r="P27" s="193" t="e">
        <f>'qly growth rates'!M22</f>
        <v>#REF!</v>
      </c>
      <c r="Q27" s="193" t="e">
        <f>'qly growth rates'!N22</f>
        <v>#REF!</v>
      </c>
      <c r="R27" s="193" t="e">
        <f>'qly growth rates'!O22</f>
        <v>#REF!</v>
      </c>
      <c r="S27" s="193" t="e">
        <f>'qly growth rates'!P22</f>
        <v>#REF!</v>
      </c>
      <c r="T27" s="193" t="e">
        <f>'qly growth rates'!Q22</f>
        <v>#REF!</v>
      </c>
      <c r="U27" s="193" t="e">
        <f>'qly growth rates'!R22</f>
        <v>#REF!</v>
      </c>
      <c r="V27" s="193" t="e">
        <f>'qly growth rates'!S22</f>
        <v>#REF!</v>
      </c>
      <c r="W27" s="193" t="e">
        <f>'qly growth rates'!T22</f>
        <v>#REF!</v>
      </c>
      <c r="X27" s="193" t="e">
        <f>'qly growth rates'!U22</f>
        <v>#REF!</v>
      </c>
      <c r="Y27" s="193" t="e">
        <f>'qly growth rates'!V22</f>
        <v>#REF!</v>
      </c>
      <c r="Z27" s="193"/>
      <c r="AA27" s="198" t="e">
        <f>'qly growth rates'!W22</f>
        <v>#REF!</v>
      </c>
      <c r="AB27" s="207" t="e">
        <f>'qly growth rates'!X22</f>
        <v>#REF!</v>
      </c>
      <c r="AC27" s="50" t="e">
        <f>'qly growth rates'!Y22</f>
        <v>#REF!</v>
      </c>
      <c r="AF27" s="58" t="e">
        <f>'T1'!AC27/'T1'!AC26*100-100</f>
        <v>#REF!</v>
      </c>
      <c r="AG27" s="58" t="e">
        <f>'T1'!AD27/'T1'!AD26*100-100</f>
        <v>#REF!</v>
      </c>
      <c r="AH27" s="58" t="e">
        <f>'T1'!AE27/'T1'!AE26*100-100</f>
        <v>#REF!</v>
      </c>
    </row>
    <row r="28" spans="2:34" ht="18.75" customHeight="1">
      <c r="B28" s="1"/>
      <c r="C28" s="186">
        <v>3</v>
      </c>
      <c r="D28" s="181" t="e">
        <f>'qly growth rates'!C23</f>
        <v>#REF!</v>
      </c>
      <c r="E28" s="182" t="e">
        <f>'qly growth rates'!D23</f>
        <v>#REF!</v>
      </c>
      <c r="F28" s="181" t="e">
        <f>'qly growth rates'!E23</f>
        <v>#REF!</v>
      </c>
      <c r="G28" s="182" t="e">
        <f>'qly growth rates'!F23</f>
        <v>#REF!</v>
      </c>
      <c r="H28" s="182"/>
      <c r="I28" s="183" t="e">
        <f>'qly growth rates'!G23</f>
        <v>#REF!</v>
      </c>
      <c r="J28" s="183" t="e">
        <f>'qly growth rates'!H23</f>
        <v>#REF!</v>
      </c>
      <c r="K28" s="183" t="e">
        <f>'qly growth rates'!I23</f>
        <v>#REF!</v>
      </c>
      <c r="L28" s="183" t="e">
        <f>'qly growth rates'!J23</f>
        <v>#REF!</v>
      </c>
      <c r="M28" s="183" t="e">
        <f>'qly growth rates'!K23</f>
        <v>#REF!</v>
      </c>
      <c r="N28" s="183"/>
      <c r="O28" s="193" t="e">
        <f>'qly growth rates'!L23</f>
        <v>#REF!</v>
      </c>
      <c r="P28" s="193" t="e">
        <f>'qly growth rates'!M23</f>
        <v>#REF!</v>
      </c>
      <c r="Q28" s="193" t="e">
        <f>'qly growth rates'!N23</f>
        <v>#REF!</v>
      </c>
      <c r="R28" s="193" t="e">
        <f>'qly growth rates'!O23</f>
        <v>#REF!</v>
      </c>
      <c r="S28" s="193" t="e">
        <f>'qly growth rates'!P23</f>
        <v>#REF!</v>
      </c>
      <c r="T28" s="193" t="e">
        <f>'qly growth rates'!Q23</f>
        <v>#REF!</v>
      </c>
      <c r="U28" s="193" t="e">
        <f>'qly growth rates'!R23</f>
        <v>#REF!</v>
      </c>
      <c r="V28" s="193" t="e">
        <f>'qly growth rates'!S23</f>
        <v>#REF!</v>
      </c>
      <c r="W28" s="193" t="e">
        <f>'qly growth rates'!T23</f>
        <v>#REF!</v>
      </c>
      <c r="X28" s="193" t="e">
        <f>'qly growth rates'!U23</f>
        <v>#REF!</v>
      </c>
      <c r="Y28" s="193" t="e">
        <f>'qly growth rates'!V23</f>
        <v>#REF!</v>
      </c>
      <c r="Z28" s="193"/>
      <c r="AA28" s="198" t="e">
        <f>'qly growth rates'!W23</f>
        <v>#REF!</v>
      </c>
      <c r="AB28" s="207" t="e">
        <f>'qly growth rates'!X23</f>
        <v>#REF!</v>
      </c>
      <c r="AC28" s="50" t="e">
        <f>'qly growth rates'!Y23</f>
        <v>#REF!</v>
      </c>
      <c r="AF28" s="58" t="e">
        <f>'T1'!AC28/'T1'!AC27*100-100</f>
        <v>#REF!</v>
      </c>
      <c r="AG28" s="58" t="e">
        <f>'T1'!AD28/'T1'!AD27*100-100</f>
        <v>#REF!</v>
      </c>
      <c r="AH28" s="58" t="e">
        <f>'T1'!AE28/'T1'!AE27*100-100</f>
        <v>#REF!</v>
      </c>
    </row>
    <row r="29" spans="2:34" ht="18.75" customHeight="1">
      <c r="B29" s="1"/>
      <c r="C29" s="186">
        <v>4</v>
      </c>
      <c r="D29" s="181" t="e">
        <f>'qly growth rates'!C24</f>
        <v>#REF!</v>
      </c>
      <c r="E29" s="182" t="e">
        <f>'qly growth rates'!D24</f>
        <v>#REF!</v>
      </c>
      <c r="F29" s="181" t="e">
        <f>'qly growth rates'!E24</f>
        <v>#REF!</v>
      </c>
      <c r="G29" s="182" t="e">
        <f>'qly growth rates'!F24</f>
        <v>#REF!</v>
      </c>
      <c r="H29" s="182"/>
      <c r="I29" s="183" t="e">
        <f>'qly growth rates'!G24</f>
        <v>#REF!</v>
      </c>
      <c r="J29" s="183" t="e">
        <f>'qly growth rates'!H24</f>
        <v>#REF!</v>
      </c>
      <c r="K29" s="183" t="e">
        <f>'qly growth rates'!I24</f>
        <v>#REF!</v>
      </c>
      <c r="L29" s="183" t="e">
        <f>'qly growth rates'!J24</f>
        <v>#REF!</v>
      </c>
      <c r="M29" s="183" t="e">
        <f>'qly growth rates'!K24</f>
        <v>#REF!</v>
      </c>
      <c r="N29" s="183"/>
      <c r="O29" s="193" t="e">
        <f>'qly growth rates'!L24</f>
        <v>#REF!</v>
      </c>
      <c r="P29" s="193" t="e">
        <f>'qly growth rates'!M24</f>
        <v>#REF!</v>
      </c>
      <c r="Q29" s="193" t="e">
        <f>'qly growth rates'!N24</f>
        <v>#REF!</v>
      </c>
      <c r="R29" s="193" t="e">
        <f>'qly growth rates'!O24</f>
        <v>#REF!</v>
      </c>
      <c r="S29" s="193" t="e">
        <f>'qly growth rates'!P24</f>
        <v>#REF!</v>
      </c>
      <c r="T29" s="193" t="e">
        <f>'qly growth rates'!Q24</f>
        <v>#REF!</v>
      </c>
      <c r="U29" s="193" t="e">
        <f>'qly growth rates'!R24</f>
        <v>#REF!</v>
      </c>
      <c r="V29" s="193" t="e">
        <f>'qly growth rates'!S24</f>
        <v>#REF!</v>
      </c>
      <c r="W29" s="193" t="e">
        <f>'qly growth rates'!T24</f>
        <v>#REF!</v>
      </c>
      <c r="X29" s="193" t="e">
        <f>'qly growth rates'!U24</f>
        <v>#REF!</v>
      </c>
      <c r="Y29" s="193" t="e">
        <f>'qly growth rates'!V24</f>
        <v>#REF!</v>
      </c>
      <c r="Z29" s="193"/>
      <c r="AA29" s="198" t="e">
        <f>'qly growth rates'!W24</f>
        <v>#REF!</v>
      </c>
      <c r="AB29" s="207" t="e">
        <f>'qly growth rates'!X24</f>
        <v>#REF!</v>
      </c>
      <c r="AC29" s="50" t="e">
        <f>'qly growth rates'!Y24</f>
        <v>#REF!</v>
      </c>
      <c r="AF29" s="58" t="e">
        <f>'T1'!AC29/'T1'!AC28*100-100</f>
        <v>#REF!</v>
      </c>
      <c r="AG29" s="58" t="e">
        <f>'T1'!AD29/'T1'!AD28*100-100</f>
        <v>#REF!</v>
      </c>
      <c r="AH29" s="58" t="e">
        <f>'T1'!AE29/'T1'!AE28*100-100</f>
        <v>#REF!</v>
      </c>
    </row>
    <row r="30" spans="2:34" ht="30" customHeight="1">
      <c r="B30" s="1">
        <v>2011</v>
      </c>
      <c r="C30" s="186">
        <v>1</v>
      </c>
      <c r="D30" s="181" t="e">
        <f>'qly growth rates'!C25</f>
        <v>#REF!</v>
      </c>
      <c r="E30" s="182" t="e">
        <f>'qly growth rates'!D25</f>
        <v>#REF!</v>
      </c>
      <c r="F30" s="181" t="e">
        <f>'qly growth rates'!E25</f>
        <v>#REF!</v>
      </c>
      <c r="G30" s="182" t="e">
        <f>'qly growth rates'!F25</f>
        <v>#REF!</v>
      </c>
      <c r="H30" s="182"/>
      <c r="I30" s="183" t="e">
        <f>'qly growth rates'!G25</f>
        <v>#REF!</v>
      </c>
      <c r="J30" s="183" t="e">
        <f>'qly growth rates'!H25</f>
        <v>#REF!</v>
      </c>
      <c r="K30" s="183" t="e">
        <f>'qly growth rates'!I25</f>
        <v>#REF!</v>
      </c>
      <c r="L30" s="183" t="e">
        <f>'qly growth rates'!J25</f>
        <v>#REF!</v>
      </c>
      <c r="M30" s="183" t="e">
        <f>'qly growth rates'!K25</f>
        <v>#REF!</v>
      </c>
      <c r="N30" s="183"/>
      <c r="O30" s="193" t="e">
        <f>'qly growth rates'!L25</f>
        <v>#REF!</v>
      </c>
      <c r="P30" s="193" t="e">
        <f>'qly growth rates'!M25</f>
        <v>#REF!</v>
      </c>
      <c r="Q30" s="193" t="e">
        <f>'qly growth rates'!N25</f>
        <v>#REF!</v>
      </c>
      <c r="R30" s="193" t="e">
        <f>'qly growth rates'!O25</f>
        <v>#REF!</v>
      </c>
      <c r="S30" s="193" t="e">
        <f>'qly growth rates'!P25</f>
        <v>#REF!</v>
      </c>
      <c r="T30" s="193" t="e">
        <f>'qly growth rates'!Q25</f>
        <v>#REF!</v>
      </c>
      <c r="U30" s="193" t="e">
        <f>'qly growth rates'!R25</f>
        <v>#REF!</v>
      </c>
      <c r="V30" s="193" t="e">
        <f>'qly growth rates'!S25</f>
        <v>#REF!</v>
      </c>
      <c r="W30" s="193" t="e">
        <f>'qly growth rates'!T25</f>
        <v>#REF!</v>
      </c>
      <c r="X30" s="193" t="e">
        <f>'qly growth rates'!U25</f>
        <v>#REF!</v>
      </c>
      <c r="Y30" s="193" t="e">
        <f>'qly growth rates'!V25</f>
        <v>#REF!</v>
      </c>
      <c r="Z30" s="193"/>
      <c r="AA30" s="198" t="e">
        <f>'qly growth rates'!W25</f>
        <v>#REF!</v>
      </c>
      <c r="AB30" s="207" t="e">
        <f>'qly growth rates'!X25</f>
        <v>#REF!</v>
      </c>
      <c r="AC30" s="50" t="e">
        <f>'qly growth rates'!Y25</f>
        <v>#REF!</v>
      </c>
      <c r="AF30" s="58" t="e">
        <f>'T1'!AC30/'T1'!AC29*100-100</f>
        <v>#REF!</v>
      </c>
      <c r="AG30" s="58" t="e">
        <f>'T1'!AD30/'T1'!AD29*100-100</f>
        <v>#REF!</v>
      </c>
      <c r="AH30" s="58" t="e">
        <f>'T1'!AE30/'T1'!AE29*100-100</f>
        <v>#REF!</v>
      </c>
    </row>
    <row r="31" spans="2:34" ht="18.75" customHeight="1">
      <c r="B31" s="1"/>
      <c r="C31" s="186">
        <v>2</v>
      </c>
      <c r="D31" s="181" t="e">
        <f>'qly growth rates'!C26</f>
        <v>#REF!</v>
      </c>
      <c r="E31" s="182" t="e">
        <f>'qly growth rates'!D26</f>
        <v>#REF!</v>
      </c>
      <c r="F31" s="181" t="e">
        <f>'qly growth rates'!E26</f>
        <v>#REF!</v>
      </c>
      <c r="G31" s="182" t="e">
        <f>'qly growth rates'!F26</f>
        <v>#REF!</v>
      </c>
      <c r="H31" s="182"/>
      <c r="I31" s="183" t="e">
        <f>'qly growth rates'!G26</f>
        <v>#REF!</v>
      </c>
      <c r="J31" s="183" t="e">
        <f>'qly growth rates'!H26</f>
        <v>#REF!</v>
      </c>
      <c r="K31" s="183" t="e">
        <f>'qly growth rates'!I26</f>
        <v>#REF!</v>
      </c>
      <c r="L31" s="183" t="e">
        <f>'qly growth rates'!J26</f>
        <v>#REF!</v>
      </c>
      <c r="M31" s="183" t="e">
        <f>'qly growth rates'!K26</f>
        <v>#REF!</v>
      </c>
      <c r="N31" s="183"/>
      <c r="O31" s="193" t="e">
        <f>'qly growth rates'!L26</f>
        <v>#REF!</v>
      </c>
      <c r="P31" s="193" t="e">
        <f>'qly growth rates'!M26</f>
        <v>#REF!</v>
      </c>
      <c r="Q31" s="193" t="e">
        <f>'qly growth rates'!N26</f>
        <v>#REF!</v>
      </c>
      <c r="R31" s="193" t="e">
        <f>'qly growth rates'!O26</f>
        <v>#REF!</v>
      </c>
      <c r="S31" s="193" t="e">
        <f>'qly growth rates'!P26</f>
        <v>#REF!</v>
      </c>
      <c r="T31" s="193" t="e">
        <f>'qly growth rates'!Q26</f>
        <v>#REF!</v>
      </c>
      <c r="U31" s="193" t="e">
        <f>'qly growth rates'!R26</f>
        <v>#REF!</v>
      </c>
      <c r="V31" s="193" t="e">
        <f>'qly growth rates'!S26</f>
        <v>#REF!</v>
      </c>
      <c r="W31" s="193" t="e">
        <f>'qly growth rates'!T26</f>
        <v>#REF!</v>
      </c>
      <c r="X31" s="193" t="e">
        <f>'qly growth rates'!U26</f>
        <v>#REF!</v>
      </c>
      <c r="Y31" s="193" t="e">
        <f>'qly growth rates'!V26</f>
        <v>#REF!</v>
      </c>
      <c r="Z31" s="193"/>
      <c r="AA31" s="198" t="e">
        <f>'qly growth rates'!W26</f>
        <v>#REF!</v>
      </c>
      <c r="AB31" s="207" t="e">
        <f>'qly growth rates'!X26</f>
        <v>#REF!</v>
      </c>
      <c r="AC31" s="50" t="e">
        <f>'qly growth rates'!Y26</f>
        <v>#REF!</v>
      </c>
      <c r="AF31" s="58" t="e">
        <f>'T1'!AC31/'T1'!AC30*100-100</f>
        <v>#REF!</v>
      </c>
      <c r="AG31" s="58" t="e">
        <f>'T1'!AD31/'T1'!AD30*100-100</f>
        <v>#REF!</v>
      </c>
      <c r="AH31" s="58" t="e">
        <f>'T1'!AE31/'T1'!AE30*100-100</f>
        <v>#REF!</v>
      </c>
    </row>
    <row r="32" spans="2:34" ht="18.75" customHeight="1">
      <c r="B32" s="1"/>
      <c r="C32" s="186" t="s">
        <v>56</v>
      </c>
      <c r="D32" s="181" t="e">
        <f>'qly growth rates'!C27</f>
        <v>#REF!</v>
      </c>
      <c r="E32" s="182" t="e">
        <f>'qly growth rates'!D27</f>
        <v>#REF!</v>
      </c>
      <c r="F32" s="181" t="e">
        <f>'qly growth rates'!E27</f>
        <v>#REF!</v>
      </c>
      <c r="G32" s="182" t="e">
        <f>'qly growth rates'!F27</f>
        <v>#REF!</v>
      </c>
      <c r="H32" s="182"/>
      <c r="I32" s="183" t="e">
        <f>'qly growth rates'!G27</f>
        <v>#REF!</v>
      </c>
      <c r="J32" s="183" t="e">
        <f>'qly growth rates'!H27</f>
        <v>#REF!</v>
      </c>
      <c r="K32" s="183" t="e">
        <f>'qly growth rates'!I27</f>
        <v>#REF!</v>
      </c>
      <c r="L32" s="183" t="e">
        <f>'qly growth rates'!J27</f>
        <v>#REF!</v>
      </c>
      <c r="M32" s="183" t="e">
        <f>'qly growth rates'!K27</f>
        <v>#REF!</v>
      </c>
      <c r="N32" s="183"/>
      <c r="O32" s="193" t="e">
        <f>'qly growth rates'!L27</f>
        <v>#REF!</v>
      </c>
      <c r="P32" s="193" t="e">
        <f>'qly growth rates'!M27</f>
        <v>#REF!</v>
      </c>
      <c r="Q32" s="193" t="e">
        <f>'qly growth rates'!N27</f>
        <v>#REF!</v>
      </c>
      <c r="R32" s="193" t="e">
        <f>'qly growth rates'!O27</f>
        <v>#REF!</v>
      </c>
      <c r="S32" s="193" t="e">
        <f>'qly growth rates'!P27</f>
        <v>#REF!</v>
      </c>
      <c r="T32" s="193" t="e">
        <f>'qly growth rates'!Q27</f>
        <v>#REF!</v>
      </c>
      <c r="U32" s="193" t="e">
        <f>'qly growth rates'!R27</f>
        <v>#REF!</v>
      </c>
      <c r="V32" s="193" t="e">
        <f>'qly growth rates'!S27</f>
        <v>#REF!</v>
      </c>
      <c r="W32" s="193" t="e">
        <f>'qly growth rates'!T27</f>
        <v>#REF!</v>
      </c>
      <c r="X32" s="193" t="e">
        <f>'qly growth rates'!U27</f>
        <v>#REF!</v>
      </c>
      <c r="Y32" s="193" t="e">
        <f>'qly growth rates'!V27</f>
        <v>#REF!</v>
      </c>
      <c r="Z32" s="193"/>
      <c r="AA32" s="198" t="e">
        <f>'qly growth rates'!W27</f>
        <v>#REF!</v>
      </c>
      <c r="AB32" s="207" t="e">
        <f>'qly growth rates'!X27</f>
        <v>#REF!</v>
      </c>
      <c r="AC32" s="50" t="e">
        <f>'qly growth rates'!Y27</f>
        <v>#REF!</v>
      </c>
      <c r="AF32" s="58" t="e">
        <f>'T1'!AC32/'T1'!AC31*100-100</f>
        <v>#REF!</v>
      </c>
      <c r="AG32" s="58" t="e">
        <f>'T1'!AD32/'T1'!AD31*100-100</f>
        <v>#REF!</v>
      </c>
      <c r="AH32" s="58" t="e">
        <f>'T1'!AE32/'T1'!AE31*100-100</f>
        <v>#REF!</v>
      </c>
    </row>
    <row r="33" spans="2:34" ht="18.75" hidden="1" customHeight="1">
      <c r="B33" s="1"/>
      <c r="C33" s="186" t="s">
        <v>57</v>
      </c>
      <c r="D33" s="181">
        <f>'qly growth rates'!C28</f>
        <v>0</v>
      </c>
      <c r="E33" s="182">
        <f>'qly growth rates'!D28</f>
        <v>0</v>
      </c>
      <c r="F33" s="181">
        <f>'qly growth rates'!E28</f>
        <v>0</v>
      </c>
      <c r="G33" s="182">
        <f>'qly growth rates'!F28</f>
        <v>0</v>
      </c>
      <c r="H33" s="182"/>
      <c r="I33" s="183">
        <f>'qly growth rates'!G28</f>
        <v>0</v>
      </c>
      <c r="J33" s="183">
        <f>'qly growth rates'!H28</f>
        <v>0</v>
      </c>
      <c r="K33" s="183">
        <f>'qly growth rates'!I28</f>
        <v>0</v>
      </c>
      <c r="L33" s="183">
        <f>'qly growth rates'!J28</f>
        <v>0</v>
      </c>
      <c r="M33" s="183">
        <f>'qly growth rates'!K28</f>
        <v>0</v>
      </c>
      <c r="N33" s="183"/>
      <c r="O33" s="193">
        <f>'qly growth rates'!L28</f>
        <v>0</v>
      </c>
      <c r="P33" s="193">
        <f>'qly growth rates'!M28</f>
        <v>0</v>
      </c>
      <c r="Q33" s="193">
        <f>'qly growth rates'!N28</f>
        <v>0</v>
      </c>
      <c r="R33" s="193">
        <f>'qly growth rates'!O28</f>
        <v>0</v>
      </c>
      <c r="S33" s="193">
        <f>'qly growth rates'!P28</f>
        <v>0</v>
      </c>
      <c r="T33" s="193">
        <f>'qly growth rates'!Q28</f>
        <v>0</v>
      </c>
      <c r="U33" s="193">
        <f>'qly growth rates'!R28</f>
        <v>0</v>
      </c>
      <c r="V33" s="193">
        <f>'qly growth rates'!S28</f>
        <v>0</v>
      </c>
      <c r="W33" s="193">
        <f>'qly growth rates'!T28</f>
        <v>0</v>
      </c>
      <c r="X33" s="193">
        <f>'qly growth rates'!U28</f>
        <v>0</v>
      </c>
      <c r="Y33" s="193">
        <f>'qly growth rates'!V28</f>
        <v>0</v>
      </c>
      <c r="Z33" s="193"/>
      <c r="AA33" s="198">
        <f>'qly growth rates'!W28</f>
        <v>0</v>
      </c>
      <c r="AB33" s="207">
        <f>'qly growth rates'!X28</f>
        <v>0</v>
      </c>
      <c r="AC33" s="50">
        <f>'qly growth rates'!Y28</f>
        <v>0</v>
      </c>
      <c r="AF33" s="58" t="e">
        <f>'T1'!AC33/'T1'!AC32*100-100</f>
        <v>#REF!</v>
      </c>
      <c r="AG33" s="58" t="e">
        <f>'T1'!AD33/'T1'!AD32*100-100</f>
        <v>#REF!</v>
      </c>
      <c r="AH33" s="58" t="e">
        <f>'T1'!AE33/'T1'!AE32*100-100</f>
        <v>#DIV/0!</v>
      </c>
    </row>
    <row r="34" spans="2:34" ht="18.75" hidden="1" customHeight="1">
      <c r="B34" s="1">
        <v>2012</v>
      </c>
      <c r="C34" s="186" t="s">
        <v>58</v>
      </c>
      <c r="D34" s="181">
        <f>'qly growth rates'!C29</f>
        <v>0</v>
      </c>
      <c r="E34" s="182">
        <f>'qly growth rates'!D29</f>
        <v>0</v>
      </c>
      <c r="F34" s="181">
        <f>'qly growth rates'!E29</f>
        <v>0</v>
      </c>
      <c r="G34" s="182">
        <f>'qly growth rates'!F29</f>
        <v>0</v>
      </c>
      <c r="H34" s="182"/>
      <c r="I34" s="183">
        <f>'qly growth rates'!G29</f>
        <v>0</v>
      </c>
      <c r="J34" s="183">
        <f>'qly growth rates'!H29</f>
        <v>0</v>
      </c>
      <c r="K34" s="183">
        <f>'qly growth rates'!I29</f>
        <v>0</v>
      </c>
      <c r="L34" s="183">
        <f>'qly growth rates'!J29</f>
        <v>0</v>
      </c>
      <c r="M34" s="183">
        <f>'qly growth rates'!K29</f>
        <v>0</v>
      </c>
      <c r="N34" s="183"/>
      <c r="O34" s="193">
        <f>'qly growth rates'!L29</f>
        <v>0</v>
      </c>
      <c r="P34" s="193">
        <f>'qly growth rates'!M29</f>
        <v>0</v>
      </c>
      <c r="Q34" s="193">
        <f>'qly growth rates'!N29</f>
        <v>0</v>
      </c>
      <c r="R34" s="193">
        <f>'qly growth rates'!O29</f>
        <v>0</v>
      </c>
      <c r="S34" s="193">
        <f>'qly growth rates'!P29</f>
        <v>0</v>
      </c>
      <c r="T34" s="193">
        <f>'qly growth rates'!Q29</f>
        <v>0</v>
      </c>
      <c r="U34" s="193">
        <f>'qly growth rates'!R29</f>
        <v>0</v>
      </c>
      <c r="V34" s="193">
        <f>'qly growth rates'!S29</f>
        <v>0</v>
      </c>
      <c r="W34" s="193">
        <f>'qly growth rates'!T29</f>
        <v>0</v>
      </c>
      <c r="X34" s="193">
        <f>'qly growth rates'!U29</f>
        <v>0</v>
      </c>
      <c r="Y34" s="193">
        <f>'qly growth rates'!V29</f>
        <v>0</v>
      </c>
      <c r="Z34" s="193"/>
      <c r="AA34" s="198">
        <f>'qly growth rates'!W29</f>
        <v>0</v>
      </c>
      <c r="AB34" s="207">
        <f>'qly growth rates'!X29</f>
        <v>0</v>
      </c>
      <c r="AC34" s="50">
        <f>'qly growth rates'!Y29</f>
        <v>0</v>
      </c>
      <c r="AF34" s="58"/>
      <c r="AG34" s="58"/>
      <c r="AH34" s="58"/>
    </row>
    <row r="35" spans="2:34" ht="6" customHeight="1">
      <c r="B35" s="33"/>
      <c r="C35" s="33"/>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31"/>
      <c r="AB35" s="232"/>
      <c r="AC35" s="231"/>
      <c r="AF35" s="58"/>
      <c r="AG35" s="58"/>
      <c r="AH35" s="58"/>
    </row>
    <row r="36" spans="2:34" ht="18.75" customHeight="1">
      <c r="B36" s="36" t="s">
        <v>59</v>
      </c>
      <c r="C36" s="1"/>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50"/>
      <c r="AB36" s="233"/>
      <c r="AC36" s="50"/>
      <c r="AF36" s="58"/>
      <c r="AG36" s="58"/>
      <c r="AH36" s="58"/>
    </row>
    <row r="37" spans="2:34" ht="3" customHeight="1">
      <c r="D37" s="230"/>
      <c r="E37" s="62"/>
      <c r="F37" s="62"/>
      <c r="G37" s="62"/>
      <c r="H37" s="62"/>
      <c r="I37" s="62"/>
      <c r="J37" s="62"/>
      <c r="K37" s="62"/>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47</vt:i4>
      </vt:variant>
      <vt:variant>
        <vt:lpstr>Charts</vt:lpstr>
      </vt:variant>
      <vt:variant>
        <vt:i4>5</vt:i4>
      </vt:variant>
      <vt:variant>
        <vt:lpstr>Named Ranges</vt:lpstr>
      </vt:variant>
      <vt:variant>
        <vt:i4>45</vt:i4>
      </vt:variant>
    </vt:vector>
  </HeadingPairs>
  <TitlesOfParts>
    <vt:vector size="97"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A1 current gdp_all</vt:lpstr>
      <vt:lpstr>A2 current gdp_agric</vt:lpstr>
      <vt:lpstr>A3 current gdp_industry</vt:lpstr>
      <vt:lpstr>A4 current gdp_service</vt:lpstr>
      <vt:lpstr>A5 constant gdp_all</vt:lpstr>
      <vt:lpstr>Sheet7</vt:lpstr>
      <vt:lpstr>A6 Deflators</vt:lpstr>
      <vt:lpstr>Sheet3</vt:lpstr>
      <vt:lpstr>Sheet5</vt:lpstr>
      <vt:lpstr>Sheet4</vt:lpstr>
      <vt:lpstr>32d</vt:lpstr>
      <vt:lpstr>A7a constant gdp_Agric</vt:lpstr>
      <vt:lpstr>A7bconstant gdp_Agric Structure</vt:lpstr>
      <vt:lpstr>A8a Y on Y growth rate agric</vt:lpstr>
      <vt:lpstr>A8b Y on Y contribution agric</vt:lpstr>
      <vt:lpstr>A9a constant gdp  industry</vt:lpstr>
      <vt:lpstr>33d</vt:lpstr>
      <vt:lpstr>A9b GDP KP  industry structure</vt:lpstr>
      <vt:lpstr>10a Y on Y growth rate industry</vt:lpstr>
      <vt:lpstr>10b Y on Y contribut industry</vt:lpstr>
      <vt:lpstr>11a constant gpd  services</vt:lpstr>
      <vt:lpstr>34d</vt:lpstr>
      <vt:lpstr>11b GDP KP  serv. structur</vt:lpstr>
      <vt:lpstr>12a Y on Y GR services</vt:lpstr>
      <vt:lpstr>12b Y on Y contribut services</vt:lpstr>
      <vt:lpstr>Tsum2</vt:lpstr>
      <vt:lpstr>Percentage of GVA</vt:lpstr>
      <vt:lpstr>Shares Percent 2025Q1</vt:lpstr>
      <vt:lpstr>Shares Percent 2025Q2</vt:lpstr>
      <vt:lpstr>Y-Y GR 2025Q1</vt:lpstr>
      <vt:lpstr>Y-Y GR 2025Q2</vt:lpstr>
      <vt:lpstr>'10a Y on Y growth rate industry'!Print_Area</vt:lpstr>
      <vt:lpstr>'10b Y on Y contribut industry'!Print_Area</vt:lpstr>
      <vt:lpstr>'32d'!Print_Area</vt:lpstr>
      <vt:lpstr>'A1 current gdp_all'!Print_Area</vt:lpstr>
      <vt:lpstr>'A2 current gdp_agric'!Print_Area</vt:lpstr>
      <vt:lpstr>'A3 current gdp_industry'!Print_Area</vt:lpstr>
      <vt:lpstr>'A4 current gdp_service'!Print_Area</vt:lpstr>
      <vt:lpstr>'A5 constant gdp_all'!Print_Area</vt:lpstr>
      <vt:lpstr>'A6 Deflators'!Print_Area</vt:lpstr>
      <vt:lpstr>'A7a constant gdp_Agric'!Print_Area</vt:lpstr>
      <vt:lpstr>'A7bconstant gdp_Agric Structure'!Print_Area</vt:lpstr>
      <vt:lpstr>'A8a Y on Y growth rate agric'!Print_Area</vt:lpstr>
      <vt:lpstr>'A8b Y on Y contribution agric'!Print_Area</vt:lpstr>
      <vt:lpstr>'A9a constant gdp  industry'!Print_Area</vt:lpstr>
      <vt:lpstr>'A9b GDP KP  industry structure'!Print_Area</vt:lpstr>
      <vt:lpstr>COVER!Print_Area</vt:lpstr>
      <vt:lpstr>notes!Print_Area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'10a Y on Y growth rate industry'!Print_Titles</vt:lpstr>
      <vt:lpstr>'10b Y on Y contribut industry'!Print_Titles</vt:lpstr>
      <vt:lpstr>'11a constant gpd  services'!Print_Titles</vt:lpstr>
      <vt:lpstr>'11b GDP KP  serv. structur'!Print_Titles</vt:lpstr>
      <vt:lpstr>'12a Y on Y GR services'!Print_Titles</vt:lpstr>
      <vt:lpstr>'12b Y on Y contribut services'!Print_Titles</vt:lpstr>
      <vt:lpstr>'A1 current gdp_all'!Print_Titles</vt:lpstr>
      <vt:lpstr>'A2 current gdp_agric'!Print_Titles</vt:lpstr>
      <vt:lpstr>'A3 current gdp_industry'!Print_Titles</vt:lpstr>
      <vt:lpstr>'A4 current gdp_service'!Print_Titles</vt:lpstr>
      <vt:lpstr>'A5 constant gdp_all'!Print_Titles</vt:lpstr>
      <vt:lpstr>'A6 Deflators'!Print_Titles</vt:lpstr>
      <vt:lpstr>'A7a constant gdp_Agric'!Print_Titles</vt:lpstr>
      <vt:lpstr>'A7bconstant gdp_Agric Structure'!Print_Titles</vt:lpstr>
      <vt:lpstr>'A8a Y on Y growth rate agric'!Print_Titles</vt:lpstr>
      <vt:lpstr>'A8b Y on Y contribution agric'!Print_Titles</vt:lpstr>
      <vt:lpstr>'A9a constant gdp  industry'!Print_Titles</vt:lpstr>
      <vt:lpstr>'A9b GDP KP  industry structure'!Print_Titles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Rudi Vinton</cp:lastModifiedBy>
  <cp:revision/>
  <cp:lastPrinted>2025-03-08T07:12:23Z</cp:lastPrinted>
  <dcterms:created xsi:type="dcterms:W3CDTF">2011-05-09T12:49:00Z</dcterms:created>
  <dcterms:modified xsi:type="dcterms:W3CDTF">2026-01-06T21:36:20Z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